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23955" windowHeight="5700"/>
  </bookViews>
  <sheets>
    <sheet name="Data" sheetId="1" r:id="rId1"/>
    <sheet name="Charts" sheetId="2" r:id="rId2"/>
    <sheet name="VMT" sheetId="3" r:id="rId3"/>
    <sheet name="Net VMT Chart" sheetId="4" r:id="rId4"/>
    <sheet name="VMT-Cap Chart" sheetId="6" r:id="rId5"/>
    <sheet name="AvgYrs-Crsh" sheetId="7" r:id="rId6"/>
    <sheet name="AvgYrsCrsh-NetVMT" sheetId="8" r:id="rId7"/>
    <sheet name="AvgYrsCrsh-VMT-Cap" sheetId="5" r:id="rId8"/>
  </sheets>
  <calcPr calcId="125725"/>
</workbook>
</file>

<file path=xl/calcChain.xml><?xml version="1.0" encoding="utf-8"?>
<calcChain xmlns="http://schemas.openxmlformats.org/spreadsheetml/2006/main">
  <c r="C12" i="2"/>
  <c r="D12"/>
  <c r="E12"/>
  <c r="F12"/>
  <c r="G12"/>
  <c r="H12"/>
  <c r="G4"/>
  <c r="H4"/>
  <c r="G5"/>
  <c r="H5"/>
  <c r="G6"/>
  <c r="H6"/>
  <c r="G7"/>
  <c r="H7"/>
  <c r="G8"/>
  <c r="H8"/>
  <c r="G9"/>
  <c r="H9"/>
  <c r="G10"/>
  <c r="H10"/>
  <c r="G11"/>
  <c r="H11"/>
  <c r="G3"/>
  <c r="H3"/>
  <c r="C3"/>
  <c r="C11" i="3"/>
  <c r="F11" s="1"/>
  <c r="C12"/>
  <c r="F12" s="1"/>
  <c r="G12" s="1"/>
  <c r="C13"/>
  <c r="F13" s="1"/>
  <c r="D11" i="2" s="1"/>
  <c r="C14" i="3"/>
  <c r="F14" s="1"/>
  <c r="C15"/>
  <c r="F15" s="1"/>
  <c r="C16"/>
  <c r="F16" s="1"/>
  <c r="C17"/>
  <c r="F17" s="1"/>
  <c r="C18"/>
  <c r="F18" s="1"/>
  <c r="H18" s="1"/>
  <c r="C19"/>
  <c r="F19" s="1"/>
  <c r="C20"/>
  <c r="F20" s="1"/>
  <c r="G20" s="1"/>
  <c r="C21"/>
  <c r="F21" s="1"/>
  <c r="C22"/>
  <c r="F22" s="1"/>
  <c r="H22" s="1"/>
  <c r="C23"/>
  <c r="F23" s="1"/>
  <c r="C24"/>
  <c r="F24" s="1"/>
  <c r="C25"/>
  <c r="F25" s="1"/>
  <c r="C26"/>
  <c r="F26" s="1"/>
  <c r="G26" s="1"/>
  <c r="C27"/>
  <c r="F27" s="1"/>
  <c r="C28"/>
  <c r="F28" s="1"/>
  <c r="G28" s="1"/>
  <c r="C29"/>
  <c r="F29" s="1"/>
  <c r="C30"/>
  <c r="F30" s="1"/>
  <c r="H30" s="1"/>
  <c r="C31"/>
  <c r="F31" s="1"/>
  <c r="C32"/>
  <c r="F32" s="1"/>
  <c r="C33"/>
  <c r="F33" s="1"/>
  <c r="C34"/>
  <c r="F34" s="1"/>
  <c r="H34" s="1"/>
  <c r="C35"/>
  <c r="F35" s="1"/>
  <c r="C36"/>
  <c r="F36" s="1"/>
  <c r="G36" s="1"/>
  <c r="C37"/>
  <c r="F37" s="1"/>
  <c r="C38"/>
  <c r="F38" s="1"/>
  <c r="H38" s="1"/>
  <c r="C39"/>
  <c r="F39" s="1"/>
  <c r="C40"/>
  <c r="F40" s="1"/>
  <c r="C41"/>
  <c r="F41" s="1"/>
  <c r="C42"/>
  <c r="F42" s="1"/>
  <c r="G42" s="1"/>
  <c r="C43"/>
  <c r="F43" s="1"/>
  <c r="C44"/>
  <c r="F44" s="1"/>
  <c r="G44" s="1"/>
  <c r="C45"/>
  <c r="F45" s="1"/>
  <c r="C46"/>
  <c r="F46" s="1"/>
  <c r="H46" s="1"/>
  <c r="C47"/>
  <c r="F47" s="1"/>
  <c r="C48"/>
  <c r="F48" s="1"/>
  <c r="C49"/>
  <c r="F49" s="1"/>
  <c r="C50"/>
  <c r="F50" s="1"/>
  <c r="G50" s="1"/>
  <c r="C51"/>
  <c r="F51" s="1"/>
  <c r="C52"/>
  <c r="F52" s="1"/>
  <c r="G52" s="1"/>
  <c r="C8"/>
  <c r="F8" s="1"/>
  <c r="C9"/>
  <c r="F9" s="1"/>
  <c r="C10"/>
  <c r="F10" s="1"/>
  <c r="C3"/>
  <c r="F3" s="1"/>
  <c r="D8" i="2" s="1"/>
  <c r="C4" i="3"/>
  <c r="F4" s="1"/>
  <c r="D6" i="2" s="1"/>
  <c r="C5" i="3"/>
  <c r="F5" s="1"/>
  <c r="C6"/>
  <c r="F6" s="1"/>
  <c r="C7"/>
  <c r="F7" s="1"/>
  <c r="C2"/>
  <c r="F2" s="1"/>
  <c r="C4" i="2"/>
  <c r="C5"/>
  <c r="C6"/>
  <c r="C7"/>
  <c r="C8"/>
  <c r="C9"/>
  <c r="C10"/>
  <c r="C11"/>
  <c r="D7" l="1"/>
  <c r="D10"/>
  <c r="H14" i="3"/>
  <c r="D9" i="2"/>
  <c r="D4"/>
  <c r="D13" s="1"/>
  <c r="D5"/>
  <c r="D3"/>
  <c r="C13"/>
  <c r="G13"/>
  <c r="H13"/>
  <c r="G40" i="3"/>
  <c r="H40"/>
  <c r="G4"/>
  <c r="H4"/>
  <c r="G49"/>
  <c r="H49"/>
  <c r="G41"/>
  <c r="H41"/>
  <c r="G33"/>
  <c r="H33"/>
  <c r="G25"/>
  <c r="H25"/>
  <c r="G17"/>
  <c r="H17"/>
  <c r="G48"/>
  <c r="H48"/>
  <c r="G16"/>
  <c r="H16"/>
  <c r="H15"/>
  <c r="G15"/>
  <c r="G8"/>
  <c r="H8"/>
  <c r="G37"/>
  <c r="H37"/>
  <c r="G29"/>
  <c r="H29"/>
  <c r="G21"/>
  <c r="H21"/>
  <c r="G13"/>
  <c r="E11" i="2" s="1"/>
  <c r="H13" i="3"/>
  <c r="F11" i="2" s="1"/>
  <c r="G7" i="3"/>
  <c r="H7"/>
  <c r="G3"/>
  <c r="E8" i="2" s="1"/>
  <c r="H3" i="3"/>
  <c r="G24"/>
  <c r="H24"/>
  <c r="H39"/>
  <c r="G39"/>
  <c r="F53"/>
  <c r="G2"/>
  <c r="E5" i="2" s="1"/>
  <c r="H2" i="3"/>
  <c r="G51"/>
  <c r="H51"/>
  <c r="G35"/>
  <c r="H35"/>
  <c r="G19"/>
  <c r="H19"/>
  <c r="G11"/>
  <c r="H11"/>
  <c r="G32"/>
  <c r="H32"/>
  <c r="H10"/>
  <c r="G10"/>
  <c r="G47"/>
  <c r="H47"/>
  <c r="H31"/>
  <c r="G31"/>
  <c r="H23"/>
  <c r="G23"/>
  <c r="G9"/>
  <c r="H9"/>
  <c r="G45"/>
  <c r="H45"/>
  <c r="H6"/>
  <c r="F7" i="2" s="1"/>
  <c r="G6" i="3"/>
  <c r="H43"/>
  <c r="G43"/>
  <c r="G27"/>
  <c r="H27"/>
  <c r="G5"/>
  <c r="H5"/>
  <c r="H52"/>
  <c r="H44"/>
  <c r="H36"/>
  <c r="H28"/>
  <c r="H20"/>
  <c r="H12"/>
  <c r="H50"/>
  <c r="H42"/>
  <c r="H26"/>
  <c r="G46"/>
  <c r="G38"/>
  <c r="G34"/>
  <c r="G30"/>
  <c r="G22"/>
  <c r="G18"/>
  <c r="G14"/>
  <c r="C53"/>
  <c r="E4" i="2" l="1"/>
  <c r="F6"/>
  <c r="F10"/>
  <c r="E7"/>
  <c r="F5"/>
  <c r="F8"/>
  <c r="F4"/>
  <c r="E3"/>
  <c r="F3"/>
  <c r="F9"/>
  <c r="E9"/>
  <c r="E10"/>
  <c r="E6"/>
  <c r="G53" i="3"/>
  <c r="H53"/>
  <c r="E13" i="2" l="1"/>
  <c r="F13"/>
</calcChain>
</file>

<file path=xl/sharedStrings.xml><?xml version="1.0" encoding="utf-8"?>
<sst xmlns="http://schemas.openxmlformats.org/spreadsheetml/2006/main" count="714" uniqueCount="270">
  <si>
    <t>Akron</t>
  </si>
  <si>
    <t>OH</t>
  </si>
  <si>
    <t>Albuquerque</t>
  </si>
  <si>
    <t>NM</t>
  </si>
  <si>
    <t>Alexandria</t>
  </si>
  <si>
    <t>VA</t>
  </si>
  <si>
    <t>Amarillo</t>
  </si>
  <si>
    <t>TX</t>
  </si>
  <si>
    <t>Anaheim</t>
  </si>
  <si>
    <t>CA</t>
  </si>
  <si>
    <t>Anchorage</t>
  </si>
  <si>
    <t>AK</t>
  </si>
  <si>
    <t>Arlington</t>
  </si>
  <si>
    <t>Atlanta</t>
  </si>
  <si>
    <t>GA</t>
  </si>
  <si>
    <t>Augusta</t>
  </si>
  <si>
    <t>Aurora</t>
  </si>
  <si>
    <t>CO</t>
  </si>
  <si>
    <t>IL</t>
  </si>
  <si>
    <t>Austin</t>
  </si>
  <si>
    <t>Bakersfield</t>
  </si>
  <si>
    <t>Baltimore</t>
  </si>
  <si>
    <t>MD</t>
  </si>
  <si>
    <t>LA</t>
  </si>
  <si>
    <t>Bellevue</t>
  </si>
  <si>
    <t>WA</t>
  </si>
  <si>
    <t>Birmingham</t>
  </si>
  <si>
    <t>AL</t>
  </si>
  <si>
    <t>Boise</t>
  </si>
  <si>
    <t>ID</t>
  </si>
  <si>
    <t>Bridgeport</t>
  </si>
  <si>
    <t>CT</t>
  </si>
  <si>
    <t>Brownsville</t>
  </si>
  <si>
    <t>Buffalo</t>
  </si>
  <si>
    <t>NY</t>
  </si>
  <si>
    <t>FL</t>
  </si>
  <si>
    <t>Carrollton</t>
  </si>
  <si>
    <t>Cary</t>
  </si>
  <si>
    <t>NC</t>
  </si>
  <si>
    <t>IA</t>
  </si>
  <si>
    <t>Chandler</t>
  </si>
  <si>
    <t>AZ</t>
  </si>
  <si>
    <t>Charlotte</t>
  </si>
  <si>
    <t>Chattanooga</t>
  </si>
  <si>
    <t>TN</t>
  </si>
  <si>
    <t>Chesapeake</t>
  </si>
  <si>
    <t>Chicago</t>
  </si>
  <si>
    <t>Cincinnati</t>
  </si>
  <si>
    <t>Clarksville</t>
  </si>
  <si>
    <t>N/A</t>
  </si>
  <si>
    <t>Cleveland</t>
  </si>
  <si>
    <t>Columbia</t>
  </si>
  <si>
    <t>SC</t>
  </si>
  <si>
    <t>Columbus</t>
  </si>
  <si>
    <t>Corona</t>
  </si>
  <si>
    <t>Dallas</t>
  </si>
  <si>
    <t>Dayton</t>
  </si>
  <si>
    <t>Denver</t>
  </si>
  <si>
    <t>Detroit</t>
  </si>
  <si>
    <t>MI</t>
  </si>
  <si>
    <t>Durham</t>
  </si>
  <si>
    <t>Elizabeth</t>
  </si>
  <si>
    <t>NJ</t>
  </si>
  <si>
    <t>Escondido</t>
  </si>
  <si>
    <t>Eugene</t>
  </si>
  <si>
    <t>OR</t>
  </si>
  <si>
    <t>Fayetteville</t>
  </si>
  <si>
    <t>Fontana</t>
  </si>
  <si>
    <t>IN</t>
  </si>
  <si>
    <t>Fremont</t>
  </si>
  <si>
    <t>Fresno</t>
  </si>
  <si>
    <t>Fullerton</t>
  </si>
  <si>
    <t>Garland</t>
  </si>
  <si>
    <t>Gilbert</t>
  </si>
  <si>
    <t>Glendale</t>
  </si>
  <si>
    <t>Greensboro</t>
  </si>
  <si>
    <t>Hampton</t>
  </si>
  <si>
    <t>Hartford</t>
  </si>
  <si>
    <t>Hayward</t>
  </si>
  <si>
    <t>Henderson</t>
  </si>
  <si>
    <t>NV</t>
  </si>
  <si>
    <t>Hialeah</t>
  </si>
  <si>
    <t>Hollywood</t>
  </si>
  <si>
    <t>Honolulu</t>
  </si>
  <si>
    <t>HI</t>
  </si>
  <si>
    <t>Houston</t>
  </si>
  <si>
    <t>Huntsville</t>
  </si>
  <si>
    <t>Indianapolis</t>
  </si>
  <si>
    <t>Irvine</t>
  </si>
  <si>
    <t>Irving</t>
  </si>
  <si>
    <t>Jackson</t>
  </si>
  <si>
    <t>MS</t>
  </si>
  <si>
    <t>Jacksonville</t>
  </si>
  <si>
    <t>City</t>
  </si>
  <si>
    <t>Joliet</t>
  </si>
  <si>
    <t>MO</t>
  </si>
  <si>
    <t>KS</t>
  </si>
  <si>
    <t>Knoxville</t>
  </si>
  <si>
    <t>Lancaster</t>
  </si>
  <si>
    <t>Laredo</t>
  </si>
  <si>
    <t>Lexington</t>
  </si>
  <si>
    <t>KY</t>
  </si>
  <si>
    <t>Lincoln</t>
  </si>
  <si>
    <t>NE</t>
  </si>
  <si>
    <t>AR</t>
  </si>
  <si>
    <t>Louisville</t>
  </si>
  <si>
    <t>Lubbock</t>
  </si>
  <si>
    <t>Madison</t>
  </si>
  <si>
    <t>WI</t>
  </si>
  <si>
    <t>McAllen</t>
  </si>
  <si>
    <t>McKinney</t>
  </si>
  <si>
    <t>Memphis</t>
  </si>
  <si>
    <t>Mesa</t>
  </si>
  <si>
    <t>Mesquite</t>
  </si>
  <si>
    <t>Miami</t>
  </si>
  <si>
    <t>Milwaukee</t>
  </si>
  <si>
    <t>Minneapolis</t>
  </si>
  <si>
    <t>MN</t>
  </si>
  <si>
    <t>Mobile</t>
  </si>
  <si>
    <t>Modesto</t>
  </si>
  <si>
    <t>Montgomery</t>
  </si>
  <si>
    <t>Naperville</t>
  </si>
  <si>
    <t>Nashville</t>
  </si>
  <si>
    <t>Newark</t>
  </si>
  <si>
    <t>Norfolk</t>
  </si>
  <si>
    <t>Oakland</t>
  </si>
  <si>
    <t>Oceanside</t>
  </si>
  <si>
    <t>OK</t>
  </si>
  <si>
    <t>Omaha</t>
  </si>
  <si>
    <t>Ontario</t>
  </si>
  <si>
    <t>Orange</t>
  </si>
  <si>
    <t>Orlando</t>
  </si>
  <si>
    <t>Oxnard</t>
  </si>
  <si>
    <t>Palmdale</t>
  </si>
  <si>
    <t>Pasadena</t>
  </si>
  <si>
    <t>Paterson</t>
  </si>
  <si>
    <t>Peoria</t>
  </si>
  <si>
    <t>Philadelphia</t>
  </si>
  <si>
    <t>PA</t>
  </si>
  <si>
    <t>Phoenix</t>
  </si>
  <si>
    <t>Pittsburgh</t>
  </si>
  <si>
    <t>Plano</t>
  </si>
  <si>
    <t>Pomona</t>
  </si>
  <si>
    <t>Portland</t>
  </si>
  <si>
    <t>Providence</t>
  </si>
  <si>
    <t>RI</t>
  </si>
  <si>
    <t>Raleigh</t>
  </si>
  <si>
    <t>Reno</t>
  </si>
  <si>
    <t>Richmond</t>
  </si>
  <si>
    <t>Riverside</t>
  </si>
  <si>
    <t>Rochester</t>
  </si>
  <si>
    <t>Rockford</t>
  </si>
  <si>
    <t>Sacramento</t>
  </si>
  <si>
    <t>Salem</t>
  </si>
  <si>
    <t>Salinas</t>
  </si>
  <si>
    <t>UT</t>
  </si>
  <si>
    <t>Savannah</t>
  </si>
  <si>
    <t>Scottsdale</t>
  </si>
  <si>
    <t>Seattle</t>
  </si>
  <si>
    <t>Shreveport</t>
  </si>
  <si>
    <t>SD</t>
  </si>
  <si>
    <t>Spokane</t>
  </si>
  <si>
    <t>Springfield</t>
  </si>
  <si>
    <t>Stockton</t>
  </si>
  <si>
    <t>Sunnyvale</t>
  </si>
  <si>
    <t>Syracuse</t>
  </si>
  <si>
    <t>Tacoma</t>
  </si>
  <si>
    <t>Tallahassee</t>
  </si>
  <si>
    <t>Tampa</t>
  </si>
  <si>
    <t>Tempe</t>
  </si>
  <si>
    <t>Toledo</t>
  </si>
  <si>
    <t>Topeka</t>
  </si>
  <si>
    <t>Torrance</t>
  </si>
  <si>
    <t>Tucson</t>
  </si>
  <si>
    <t>Tulsa</t>
  </si>
  <si>
    <t>Vancouver</t>
  </si>
  <si>
    <t>Waco</t>
  </si>
  <si>
    <t>Warren</t>
  </si>
  <si>
    <t>Washington</t>
  </si>
  <si>
    <t>DC</t>
  </si>
  <si>
    <t>Wichita</t>
  </si>
  <si>
    <t>Yonkers</t>
  </si>
  <si>
    <t>Baton Rouge</t>
  </si>
  <si>
    <t>Cape Coral</t>
  </si>
  <si>
    <t>Cedar Rapids</t>
  </si>
  <si>
    <t>Virginia Beach</t>
  </si>
  <si>
    <t>Thousand Oaks</t>
  </si>
  <si>
    <t>Winston-Salem</t>
  </si>
  <si>
    <t>St. Petersburg</t>
  </si>
  <si>
    <t>St. Paul</t>
  </si>
  <si>
    <t>St. Louis</t>
  </si>
  <si>
    <t>Sterling Heights</t>
  </si>
  <si>
    <t>Sioux Falls</t>
  </si>
  <si>
    <t>San Antonio</t>
  </si>
  <si>
    <t>San Bernardino</t>
  </si>
  <si>
    <t>San Diego</t>
  </si>
  <si>
    <t>San Francisco</t>
  </si>
  <si>
    <t>San Jose</t>
  </si>
  <si>
    <t>Santa Ana</t>
  </si>
  <si>
    <t>Santa Clarita</t>
  </si>
  <si>
    <t>Santa Rosa</t>
  </si>
  <si>
    <t>Salt Lake City</t>
  </si>
  <si>
    <t>Port Saint Lucie</t>
  </si>
  <si>
    <t>Overland Park</t>
  </si>
  <si>
    <t>Oklahoma City</t>
  </si>
  <si>
    <t>North Las Vegas</t>
  </si>
  <si>
    <t>Rancho Cucamonga</t>
  </si>
  <si>
    <t>Newport News</t>
  </si>
  <si>
    <t>New Orleans</t>
  </si>
  <si>
    <t>Moreno Valley</t>
  </si>
  <si>
    <t>Los Angeles</t>
  </si>
  <si>
    <t>Little Rock</t>
  </si>
  <si>
    <t>Long Beach</t>
  </si>
  <si>
    <t>Las Vegas</t>
  </si>
  <si>
    <t>Jersey City</t>
  </si>
  <si>
    <t>Kansas City</t>
  </si>
  <si>
    <t>Huntington Beach</t>
  </si>
  <si>
    <t>Grand Prairie</t>
  </si>
  <si>
    <t>Grand Rapids</t>
  </si>
  <si>
    <t>Garden Grove</t>
  </si>
  <si>
    <t>Chula Vista</t>
  </si>
  <si>
    <t>Corpus Christi</t>
  </si>
  <si>
    <t>Colorado Springs</t>
  </si>
  <si>
    <t>Des Moines</t>
  </si>
  <si>
    <t>El Paso</t>
  </si>
  <si>
    <t>Elk Grove</t>
  </si>
  <si>
    <t>Fort Collins</t>
  </si>
  <si>
    <t>Fort Lauderdale</t>
  </si>
  <si>
    <t>Fort Wayne</t>
  </si>
  <si>
    <t>Fort Worth</t>
  </si>
  <si>
    <t>State</t>
  </si>
  <si>
    <t>Pop Rank</t>
  </si>
  <si>
    <t>Pop</t>
  </si>
  <si>
    <t>Avg Yrs btwn Crashes</t>
  </si>
  <si>
    <t>Relative Crash Liklihood to Nat Avg</t>
  </si>
  <si>
    <t>2011 Best Drivr Rank</t>
  </si>
  <si>
    <t>2010 Best Drivr Rank</t>
  </si>
  <si>
    <t>Region</t>
  </si>
  <si>
    <t>W</t>
  </si>
  <si>
    <t>SE</t>
  </si>
  <si>
    <t>SW</t>
  </si>
  <si>
    <t>S</t>
  </si>
  <si>
    <t>New York</t>
  </si>
  <si>
    <t>N</t>
  </si>
  <si>
    <t>NW</t>
  </si>
  <si>
    <t>C</t>
  </si>
  <si>
    <t>CW</t>
  </si>
  <si>
    <t>X</t>
  </si>
  <si>
    <t>VMT</t>
  </si>
  <si>
    <t>VMT/cap</t>
  </si>
  <si>
    <t>Cities Ranked</t>
  </si>
  <si>
    <t>DE</t>
  </si>
  <si>
    <t>WY</t>
  </si>
  <si>
    <t>WV</t>
  </si>
  <si>
    <t>VT</t>
  </si>
  <si>
    <t>ND</t>
  </si>
  <si>
    <t>NH</t>
  </si>
  <si>
    <t>MT</t>
  </si>
  <si>
    <t>MA</t>
  </si>
  <si>
    <t>ME</t>
  </si>
  <si>
    <t>Avg Yrs/Crshs</t>
  </si>
  <si>
    <t>USA</t>
  </si>
  <si>
    <t>AvgYrsCrsh/VMT</t>
  </si>
  <si>
    <t>AvgYrsCrsh/VMT/cap</t>
  </si>
  <si>
    <t>Crsh Liklihd</t>
  </si>
  <si>
    <t>By VMT</t>
  </si>
  <si>
    <t>By VMT/Cap</t>
  </si>
  <si>
    <t>By Yrs/Crsh</t>
  </si>
  <si>
    <t>VMT/Cap</t>
  </si>
  <si>
    <t>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</si>
</sst>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153876951821695E-2"/>
          <c:y val="5.1938611840186673E-2"/>
          <c:w val="0.78554621350297327"/>
          <c:h val="0.86935768445610961"/>
        </c:manualLayout>
      </c:layout>
      <c:pieChart>
        <c:varyColors val="1"/>
        <c:ser>
          <c:idx val="0"/>
          <c:order val="0"/>
          <c:cat>
            <c:strRef>
              <c:f>Charts!$B$3:$B$12</c:f>
              <c:strCache>
                <c:ptCount val="10"/>
                <c:pt idx="0">
                  <c:v>NE</c:v>
                </c:pt>
                <c:pt idx="1">
                  <c:v>SE</c:v>
                </c:pt>
                <c:pt idx="2">
                  <c:v>S</c:v>
                </c:pt>
                <c:pt idx="3">
                  <c:v>SW</c:v>
                </c:pt>
                <c:pt idx="4">
                  <c:v>W</c:v>
                </c:pt>
                <c:pt idx="5">
                  <c:v>NW</c:v>
                </c:pt>
                <c:pt idx="6">
                  <c:v>N</c:v>
                </c:pt>
                <c:pt idx="7">
                  <c:v>C</c:v>
                </c:pt>
                <c:pt idx="8">
                  <c:v>X</c:v>
                </c:pt>
                <c:pt idx="9">
                  <c:v>z</c:v>
                </c:pt>
              </c:strCache>
            </c:strRef>
          </c:cat>
          <c:val>
            <c:numRef>
              <c:f>Charts!$C$3:$C$12</c:f>
              <c:numCache>
                <c:formatCode>0.00%</c:formatCode>
                <c:ptCount val="10"/>
                <c:pt idx="0">
                  <c:v>0.49294736842105263</c:v>
                </c:pt>
                <c:pt idx="1">
                  <c:v>9.5961538461538445E-2</c:v>
                </c:pt>
                <c:pt idx="2">
                  <c:v>8.8727272727272752E-2</c:v>
                </c:pt>
                <c:pt idx="3">
                  <c:v>9.8419354838709699E-2</c:v>
                </c:pt>
                <c:pt idx="4">
                  <c:v>0.16878260869565223</c:v>
                </c:pt>
                <c:pt idx="5">
                  <c:v>9.2333333333333323E-2</c:v>
                </c:pt>
                <c:pt idx="6">
                  <c:v>3.3000000000000002E-2</c:v>
                </c:pt>
                <c:pt idx="7">
                  <c:v>-7.0807692307692321E-2</c:v>
                </c:pt>
                <c:pt idx="8">
                  <c:v>6.3E-2</c:v>
                </c:pt>
                <c:pt idx="9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3518198156264933"/>
          <c:y val="4.1353321322909607E-2"/>
          <c:w val="0.14323519904839488"/>
          <c:h val="0.86659755274942374"/>
        </c:manualLayout>
      </c:layout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VMT!$G$1</c:f>
              <c:strCache>
                <c:ptCount val="1"/>
                <c:pt idx="0">
                  <c:v>AvgYrsCrsh/VMT</c:v>
                </c:pt>
              </c:strCache>
            </c:strRef>
          </c:tx>
          <c:cat>
            <c:strRef>
              <c:f>VMT!$A$2:$A$52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VMT!$G$2:$G$52</c:f>
              <c:numCache>
                <c:formatCode>0.00</c:formatCode>
                <c:ptCount val="51"/>
                <c:pt idx="0">
                  <c:v>1.9149863394847557</c:v>
                </c:pt>
                <c:pt idx="1">
                  <c:v>17.279046673286988</c:v>
                </c:pt>
                <c:pt idx="2">
                  <c:v>1.8673667898571322</c:v>
                </c:pt>
                <c:pt idx="3">
                  <c:v>2.7524083573126492</c:v>
                </c:pt>
                <c:pt idx="4">
                  <c:v>0.26182187199318913</c:v>
                </c:pt>
                <c:pt idx="5">
                  <c:v>2.4029439973312208</c:v>
                </c:pt>
                <c:pt idx="6">
                  <c:v>2.1310181531176009</c:v>
                </c:pt>
                <c:pt idx="7">
                  <c:v>0</c:v>
                </c:pt>
                <c:pt idx="8">
                  <c:v>12.927551844869377</c:v>
                </c:pt>
                <c:pt idx="9">
                  <c:v>0.43214646427055436</c:v>
                </c:pt>
                <c:pt idx="10">
                  <c:v>0.77233229670481351</c:v>
                </c:pt>
                <c:pt idx="11">
                  <c:v>9.3226222354458006</c:v>
                </c:pt>
                <c:pt idx="12">
                  <c:v>9.0138571236378322</c:v>
                </c:pt>
                <c:pt idx="13">
                  <c:v>0.84489257794366146</c:v>
                </c:pt>
                <c:pt idx="14">
                  <c:v>1.5250908787030459</c:v>
                </c:pt>
                <c:pt idx="15">
                  <c:v>3.6220218931101091</c:v>
                </c:pt>
                <c:pt idx="16">
                  <c:v>3.5701022922926309</c:v>
                </c:pt>
                <c:pt idx="17">
                  <c:v>2.0962373067037459</c:v>
                </c:pt>
                <c:pt idx="18">
                  <c:v>1.7934295263715663</c:v>
                </c:pt>
                <c:pt idx="19">
                  <c:v>0</c:v>
                </c:pt>
                <c:pt idx="20">
                  <c:v>0.94106784566487323</c:v>
                </c:pt>
                <c:pt idx="21">
                  <c:v>0</c:v>
                </c:pt>
                <c:pt idx="22">
                  <c:v>0.85293891515780573</c:v>
                </c:pt>
                <c:pt idx="23">
                  <c:v>1.8012793476732742</c:v>
                </c:pt>
                <c:pt idx="24">
                  <c:v>2.2282273740103355</c:v>
                </c:pt>
                <c:pt idx="25">
                  <c:v>1.5756659006506288</c:v>
                </c:pt>
                <c:pt idx="26">
                  <c:v>0</c:v>
                </c:pt>
                <c:pt idx="27">
                  <c:v>5.9872479394536313</c:v>
                </c:pt>
                <c:pt idx="28">
                  <c:v>4.5364844050827884</c:v>
                </c:pt>
                <c:pt idx="29">
                  <c:v>0</c:v>
                </c:pt>
                <c:pt idx="30">
                  <c:v>0.87714545035830871</c:v>
                </c:pt>
                <c:pt idx="31">
                  <c:v>3.9639489276475004</c:v>
                </c:pt>
                <c:pt idx="32">
                  <c:v>0.58318365922295501</c:v>
                </c:pt>
                <c:pt idx="33">
                  <c:v>1.0015856087665544</c:v>
                </c:pt>
                <c:pt idx="34">
                  <c:v>0</c:v>
                </c:pt>
                <c:pt idx="35">
                  <c:v>0.88695006833135737</c:v>
                </c:pt>
                <c:pt idx="36">
                  <c:v>1.9672898190093366</c:v>
                </c:pt>
                <c:pt idx="37">
                  <c:v>2.8815448859664041</c:v>
                </c:pt>
                <c:pt idx="38">
                  <c:v>0.65252401843727448</c:v>
                </c:pt>
                <c:pt idx="39">
                  <c:v>7.2289156626506026</c:v>
                </c:pt>
                <c:pt idx="40">
                  <c:v>1.8206092972448114</c:v>
                </c:pt>
                <c:pt idx="41">
                  <c:v>13.933547695605572</c:v>
                </c:pt>
                <c:pt idx="42">
                  <c:v>1.5816081565792075</c:v>
                </c:pt>
                <c:pt idx="43">
                  <c:v>0.36723917320932248</c:v>
                </c:pt>
                <c:pt idx="44">
                  <c:v>3.6966372525637969</c:v>
                </c:pt>
                <c:pt idx="45">
                  <c:v>0</c:v>
                </c:pt>
                <c:pt idx="46">
                  <c:v>1.0689346129429778</c:v>
                </c:pt>
                <c:pt idx="47">
                  <c:v>1.611507678996323</c:v>
                </c:pt>
                <c:pt idx="48">
                  <c:v>0</c:v>
                </c:pt>
                <c:pt idx="49">
                  <c:v>1.8494759818051552</c:v>
                </c:pt>
                <c:pt idx="50">
                  <c:v>0</c:v>
                </c:pt>
              </c:numCache>
            </c:numRef>
          </c:val>
        </c:ser>
        <c:dLbls/>
        <c:axId val="174666496"/>
        <c:axId val="174668032"/>
      </c:barChart>
      <c:catAx>
        <c:axId val="174666496"/>
        <c:scaling>
          <c:orientation val="minMax"/>
        </c:scaling>
        <c:axPos val="b"/>
        <c:tickLblPos val="nextTo"/>
        <c:crossAx val="174668032"/>
        <c:crosses val="autoZero"/>
        <c:auto val="1"/>
        <c:lblAlgn val="ctr"/>
        <c:lblOffset val="100"/>
      </c:catAx>
      <c:valAx>
        <c:axId val="174668032"/>
        <c:scaling>
          <c:orientation val="minMax"/>
        </c:scaling>
        <c:axPos val="l"/>
        <c:majorGridlines/>
        <c:numFmt formatCode="0.00" sourceLinked="1"/>
        <c:tickLblPos val="nextTo"/>
        <c:crossAx val="174666496"/>
        <c:crosses val="autoZero"/>
        <c:crossBetween val="between"/>
      </c:valAx>
    </c:plotArea>
    <c:legend>
      <c:legendPos val="t"/>
      <c:layout/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VMT!$H$1</c:f>
              <c:strCache>
                <c:ptCount val="1"/>
                <c:pt idx="0">
                  <c:v>AvgYrsCrsh/VMT/cap</c:v>
                </c:pt>
              </c:strCache>
            </c:strRef>
          </c:tx>
          <c:cat>
            <c:strRef>
              <c:f>VMT!$A$2:$A$52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VMT!$H$2:$H$52</c:f>
              <c:numCache>
                <c:formatCode>0.00</c:formatCode>
                <c:ptCount val="51"/>
                <c:pt idx="0">
                  <c:v>8.7280366692131413</c:v>
                </c:pt>
                <c:pt idx="1">
                  <c:v>11.466982997232106</c:v>
                </c:pt>
                <c:pt idx="2">
                  <c:v>11.091246192557277</c:v>
                </c:pt>
                <c:pt idx="3">
                  <c:v>7.6495132127955499</c:v>
                </c:pt>
                <c:pt idx="4">
                  <c:v>9.4600353698651816</c:v>
                </c:pt>
                <c:pt idx="5">
                  <c:v>11.209999027331971</c:v>
                </c:pt>
                <c:pt idx="6">
                  <c:v>7.4808821899589937</c:v>
                </c:pt>
                <c:pt idx="7">
                  <c:v>0</c:v>
                </c:pt>
                <c:pt idx="8">
                  <c:v>7.1163825055596739</c:v>
                </c:pt>
                <c:pt idx="9">
                  <c:v>7.6881099126861843</c:v>
                </c:pt>
                <c:pt idx="10">
                  <c:v>7.007167026350146</c:v>
                </c:pt>
                <c:pt idx="11">
                  <c:v>11.888200328822563</c:v>
                </c:pt>
                <c:pt idx="12">
                  <c:v>12.882138050374929</c:v>
                </c:pt>
                <c:pt idx="13">
                  <c:v>10.783268159734565</c:v>
                </c:pt>
                <c:pt idx="14">
                  <c:v>9.564989517819706</c:v>
                </c:pt>
                <c:pt idx="15">
                  <c:v>10.743959507210391</c:v>
                </c:pt>
                <c:pt idx="16">
                  <c:v>9.798925129725724</c:v>
                </c:pt>
                <c:pt idx="17">
                  <c:v>8.7487909962191139</c:v>
                </c:pt>
                <c:pt idx="18">
                  <c:v>8.1129102551208572</c:v>
                </c:pt>
                <c:pt idx="19">
                  <c:v>0</c:v>
                </c:pt>
                <c:pt idx="20">
                  <c:v>5.2704852824184565</c:v>
                </c:pt>
                <c:pt idx="21">
                  <c:v>0</c:v>
                </c:pt>
                <c:pt idx="22">
                  <c:v>8.6324287520669198</c:v>
                </c:pt>
                <c:pt idx="23">
                  <c:v>9.2458957243370019</c:v>
                </c:pt>
                <c:pt idx="24">
                  <c:v>6.5087937958731485</c:v>
                </c:pt>
                <c:pt idx="25">
                  <c:v>9.1389685619481487</c:v>
                </c:pt>
                <c:pt idx="26">
                  <c:v>0</c:v>
                </c:pt>
                <c:pt idx="27">
                  <c:v>10.530634573304159</c:v>
                </c:pt>
                <c:pt idx="28">
                  <c:v>10.954207345420736</c:v>
                </c:pt>
                <c:pt idx="29">
                  <c:v>0</c:v>
                </c:pt>
                <c:pt idx="30">
                  <c:v>7.6473367190268089</c:v>
                </c:pt>
                <c:pt idx="31">
                  <c:v>7.6440296105568075</c:v>
                </c:pt>
                <c:pt idx="32">
                  <c:v>11.229347521702605</c:v>
                </c:pt>
                <c:pt idx="33">
                  <c:v>8.6973564936178551</c:v>
                </c:pt>
                <c:pt idx="34">
                  <c:v>0</c:v>
                </c:pt>
                <c:pt idx="35">
                  <c:v>10.16808466486823</c:v>
                </c:pt>
                <c:pt idx="36">
                  <c:v>6.9795517995925449</c:v>
                </c:pt>
                <c:pt idx="37">
                  <c:v>10.491916064671482</c:v>
                </c:pt>
                <c:pt idx="38">
                  <c:v>8.1109065807639222</c:v>
                </c:pt>
                <c:pt idx="39">
                  <c:v>7.7800829875518671</c:v>
                </c:pt>
                <c:pt idx="40">
                  <c:v>7.7466001032880012</c:v>
                </c:pt>
                <c:pt idx="41">
                  <c:v>10.811310293845869</c:v>
                </c:pt>
                <c:pt idx="42">
                  <c:v>9.4307847760188608</c:v>
                </c:pt>
                <c:pt idx="43">
                  <c:v>8.3954152195622012</c:v>
                </c:pt>
                <c:pt idx="44">
                  <c:v>9.1292824187690194</c:v>
                </c:pt>
                <c:pt idx="45">
                  <c:v>0</c:v>
                </c:pt>
                <c:pt idx="46">
                  <c:v>8.0892049736247174</c:v>
                </c:pt>
                <c:pt idx="47">
                  <c:v>10.132607956477392</c:v>
                </c:pt>
                <c:pt idx="48">
                  <c:v>0</c:v>
                </c:pt>
                <c:pt idx="49">
                  <c:v>10.238907849829351</c:v>
                </c:pt>
                <c:pt idx="50">
                  <c:v>0</c:v>
                </c:pt>
              </c:numCache>
            </c:numRef>
          </c:val>
        </c:ser>
        <c:dLbls/>
        <c:axId val="174717568"/>
        <c:axId val="174788992"/>
      </c:barChart>
      <c:catAx>
        <c:axId val="174717568"/>
        <c:scaling>
          <c:orientation val="minMax"/>
        </c:scaling>
        <c:axPos val="b"/>
        <c:tickLblPos val="nextTo"/>
        <c:crossAx val="174788992"/>
        <c:crosses val="autoZero"/>
        <c:auto val="1"/>
        <c:lblAlgn val="ctr"/>
        <c:lblOffset val="100"/>
      </c:catAx>
      <c:valAx>
        <c:axId val="174788992"/>
        <c:scaling>
          <c:orientation val="minMax"/>
        </c:scaling>
        <c:axPos val="l"/>
        <c:majorGridlines/>
        <c:numFmt formatCode="0.00" sourceLinked="1"/>
        <c:tickLblPos val="nextTo"/>
        <c:crossAx val="174717568"/>
        <c:crosses val="autoZero"/>
        <c:crossBetween val="between"/>
      </c:valAx>
    </c:plotArea>
    <c:legend>
      <c:legendPos val="t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153876951821695E-2"/>
          <c:y val="5.1938611840186673E-2"/>
          <c:w val="0.78554621350297327"/>
          <c:h val="0.86935768445610961"/>
        </c:manualLayout>
      </c:layout>
      <c:pieChart>
        <c:varyColors val="1"/>
        <c:ser>
          <c:idx val="0"/>
          <c:order val="0"/>
          <c:cat>
            <c:strRef>
              <c:f>Charts!$B$3:$B$12</c:f>
              <c:strCache>
                <c:ptCount val="10"/>
                <c:pt idx="0">
                  <c:v>NE</c:v>
                </c:pt>
                <c:pt idx="1">
                  <c:v>SE</c:v>
                </c:pt>
                <c:pt idx="2">
                  <c:v>S</c:v>
                </c:pt>
                <c:pt idx="3">
                  <c:v>SW</c:v>
                </c:pt>
                <c:pt idx="4">
                  <c:v>W</c:v>
                </c:pt>
                <c:pt idx="5">
                  <c:v>NW</c:v>
                </c:pt>
                <c:pt idx="6">
                  <c:v>N</c:v>
                </c:pt>
                <c:pt idx="7">
                  <c:v>C</c:v>
                </c:pt>
                <c:pt idx="8">
                  <c:v>X</c:v>
                </c:pt>
                <c:pt idx="9">
                  <c:v>z</c:v>
                </c:pt>
              </c:strCache>
            </c:strRef>
          </c:cat>
          <c:val>
            <c:numRef>
              <c:f>Charts!$D$3:$D$12</c:f>
              <c:numCache>
                <c:formatCode>0.00</c:formatCode>
                <c:ptCount val="10"/>
                <c:pt idx="0">
                  <c:v>6.342142857142858</c:v>
                </c:pt>
                <c:pt idx="1">
                  <c:v>9.109862012987012</c:v>
                </c:pt>
                <c:pt idx="2">
                  <c:v>9.2916666666666679</c:v>
                </c:pt>
                <c:pt idx="3">
                  <c:v>9.7676767676767664</c:v>
                </c:pt>
                <c:pt idx="4">
                  <c:v>9.0229651162790709</c:v>
                </c:pt>
                <c:pt idx="5">
                  <c:v>9.2688888888888901</c:v>
                </c:pt>
                <c:pt idx="6">
                  <c:v>10.646875</c:v>
                </c:pt>
                <c:pt idx="7">
                  <c:v>10.603703703703705</c:v>
                </c:pt>
                <c:pt idx="8">
                  <c:v>9.4</c:v>
                </c:pt>
                <c:pt idx="9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3518198156264933"/>
          <c:y val="4.1353321322909607E-2"/>
          <c:w val="0.14323519904839488"/>
          <c:h val="0.86659755274942374"/>
        </c:manualLayout>
      </c:layout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153876951821695E-2"/>
          <c:y val="5.1938611840186673E-2"/>
          <c:w val="0.78554621350297327"/>
          <c:h val="0.86935768445610961"/>
        </c:manualLayout>
      </c:layout>
      <c:pieChart>
        <c:varyColors val="1"/>
        <c:ser>
          <c:idx val="0"/>
          <c:order val="0"/>
          <c:cat>
            <c:strRef>
              <c:f>Charts!$B$3:$B$12</c:f>
              <c:strCache>
                <c:ptCount val="10"/>
                <c:pt idx="0">
                  <c:v>NE</c:v>
                </c:pt>
                <c:pt idx="1">
                  <c:v>SE</c:v>
                </c:pt>
                <c:pt idx="2">
                  <c:v>S</c:v>
                </c:pt>
                <c:pt idx="3">
                  <c:v>SW</c:v>
                </c:pt>
                <c:pt idx="4">
                  <c:v>W</c:v>
                </c:pt>
                <c:pt idx="5">
                  <c:v>NW</c:v>
                </c:pt>
                <c:pt idx="6">
                  <c:v>N</c:v>
                </c:pt>
                <c:pt idx="7">
                  <c:v>C</c:v>
                </c:pt>
                <c:pt idx="8">
                  <c:v>X</c:v>
                </c:pt>
                <c:pt idx="9">
                  <c:v>z</c:v>
                </c:pt>
              </c:strCache>
            </c:strRef>
          </c:cat>
          <c:val>
            <c:numRef>
              <c:f>Charts!$E$3:$E$12</c:f>
              <c:numCache>
                <c:formatCode>0.00</c:formatCode>
                <c:ptCount val="10"/>
                <c:pt idx="0">
                  <c:v>3.620200947760142</c:v>
                </c:pt>
                <c:pt idx="1">
                  <c:v>1.0808189958062244</c:v>
                </c:pt>
                <c:pt idx="2">
                  <c:v>1.892276778776824</c:v>
                </c:pt>
                <c:pt idx="3">
                  <c:v>2.0661849635713181</c:v>
                </c:pt>
                <c:pt idx="4">
                  <c:v>2.3991531385379887</c:v>
                </c:pt>
                <c:pt idx="5">
                  <c:v>7.2573664127499038</c:v>
                </c:pt>
                <c:pt idx="6">
                  <c:v>3.8385040736072131</c:v>
                </c:pt>
                <c:pt idx="7">
                  <c:v>2.9444171730771456</c:v>
                </c:pt>
                <c:pt idx="8">
                  <c:v>9.3226222354458006</c:v>
                </c:pt>
                <c:pt idx="9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3518198156264933"/>
          <c:y val="4.1353321322909607E-2"/>
          <c:w val="0.14323519904839488"/>
          <c:h val="0.86659755274942374"/>
        </c:manualLayout>
      </c:layout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153876951821695E-2"/>
          <c:y val="5.1938611840186673E-2"/>
          <c:w val="0.78554621350297327"/>
          <c:h val="0.86935768445610961"/>
        </c:manualLayout>
      </c:layout>
      <c:pieChart>
        <c:varyColors val="1"/>
        <c:ser>
          <c:idx val="0"/>
          <c:order val="0"/>
          <c:cat>
            <c:strRef>
              <c:f>Charts!$B$3:$B$12</c:f>
              <c:strCache>
                <c:ptCount val="10"/>
                <c:pt idx="0">
                  <c:v>NE</c:v>
                </c:pt>
                <c:pt idx="1">
                  <c:v>SE</c:v>
                </c:pt>
                <c:pt idx="2">
                  <c:v>S</c:v>
                </c:pt>
                <c:pt idx="3">
                  <c:v>SW</c:v>
                </c:pt>
                <c:pt idx="4">
                  <c:v>W</c:v>
                </c:pt>
                <c:pt idx="5">
                  <c:v>NW</c:v>
                </c:pt>
                <c:pt idx="6">
                  <c:v>N</c:v>
                </c:pt>
                <c:pt idx="7">
                  <c:v>C</c:v>
                </c:pt>
                <c:pt idx="8">
                  <c:v>X</c:v>
                </c:pt>
                <c:pt idx="9">
                  <c:v>z</c:v>
                </c:pt>
              </c:strCache>
            </c:strRef>
          </c:cat>
          <c:val>
            <c:numRef>
              <c:f>Charts!$F$3:$F$12</c:f>
              <c:numCache>
                <c:formatCode>0.00</c:formatCode>
                <c:ptCount val="10"/>
                <c:pt idx="0">
                  <c:v>7.8050605409974754</c:v>
                </c:pt>
                <c:pt idx="1">
                  <c:v>8.0553178708041902</c:v>
                </c:pt>
                <c:pt idx="2">
                  <c:v>7.6012841918705671</c:v>
                </c:pt>
                <c:pt idx="3">
                  <c:v>9.0435636742254299</c:v>
                </c:pt>
                <c:pt idx="4">
                  <c:v>10.207121357642958</c:v>
                </c:pt>
                <c:pt idx="5">
                  <c:v>10.697169006126993</c:v>
                </c:pt>
                <c:pt idx="6">
                  <c:v>10.290877876609571</c:v>
                </c:pt>
                <c:pt idx="7">
                  <c:v>9.5234329766799917</c:v>
                </c:pt>
                <c:pt idx="8">
                  <c:v>11.888200328822563</c:v>
                </c:pt>
                <c:pt idx="9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3518198156264933"/>
          <c:y val="4.1353321322909607E-2"/>
          <c:w val="0.14323519904839488"/>
          <c:h val="0.86659755274942374"/>
        </c:manualLayout>
      </c:layout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153876951821695E-2"/>
          <c:y val="5.1938611840186673E-2"/>
          <c:w val="0.78554621350297327"/>
          <c:h val="0.86935768445610961"/>
        </c:manualLayout>
      </c:layout>
      <c:pieChart>
        <c:varyColors val="1"/>
        <c:ser>
          <c:idx val="0"/>
          <c:order val="0"/>
          <c:cat>
            <c:strRef>
              <c:f>Charts!$B$3:$B$12</c:f>
              <c:strCache>
                <c:ptCount val="10"/>
                <c:pt idx="0">
                  <c:v>NE</c:v>
                </c:pt>
                <c:pt idx="1">
                  <c:v>SE</c:v>
                </c:pt>
                <c:pt idx="2">
                  <c:v>S</c:v>
                </c:pt>
                <c:pt idx="3">
                  <c:v>SW</c:v>
                </c:pt>
                <c:pt idx="4">
                  <c:v>W</c:v>
                </c:pt>
                <c:pt idx="5">
                  <c:v>NW</c:v>
                </c:pt>
                <c:pt idx="6">
                  <c:v>N</c:v>
                </c:pt>
                <c:pt idx="7">
                  <c:v>C</c:v>
                </c:pt>
                <c:pt idx="8">
                  <c:v>X</c:v>
                </c:pt>
                <c:pt idx="9">
                  <c:v>z</c:v>
                </c:pt>
              </c:strCache>
            </c:strRef>
          </c:cat>
          <c:val>
            <c:numRef>
              <c:f>Charts!$G$3:$G$12</c:f>
              <c:numCache>
                <c:formatCode>0</c:formatCode>
                <c:ptCount val="10"/>
                <c:pt idx="0">
                  <c:v>520422</c:v>
                </c:pt>
                <c:pt idx="1">
                  <c:v>432570</c:v>
                </c:pt>
                <c:pt idx="2">
                  <c:v>292307</c:v>
                </c:pt>
                <c:pt idx="3">
                  <c:v>318935</c:v>
                </c:pt>
                <c:pt idx="4">
                  <c:v>350043</c:v>
                </c:pt>
                <c:pt idx="5">
                  <c:v>95793</c:v>
                </c:pt>
                <c:pt idx="6">
                  <c:v>552928</c:v>
                </c:pt>
                <c:pt idx="7">
                  <c:v>416726</c:v>
                </c:pt>
                <c:pt idx="8">
                  <c:v>10083</c:v>
                </c:pt>
                <c:pt idx="9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3518198156264933"/>
          <c:y val="4.1353321322909607E-2"/>
          <c:w val="0.14323519904839488"/>
          <c:h val="0.86659755274942374"/>
        </c:manualLayout>
      </c:layout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153876951821695E-2"/>
          <c:y val="5.1938611840186673E-2"/>
          <c:w val="0.78554621350297327"/>
          <c:h val="0.86935768445610961"/>
        </c:manualLayout>
      </c:layout>
      <c:pieChart>
        <c:varyColors val="1"/>
        <c:ser>
          <c:idx val="0"/>
          <c:order val="0"/>
          <c:cat>
            <c:strRef>
              <c:f>Charts!$B$3:$B$12</c:f>
              <c:strCache>
                <c:ptCount val="10"/>
                <c:pt idx="0">
                  <c:v>NE</c:v>
                </c:pt>
                <c:pt idx="1">
                  <c:v>SE</c:v>
                </c:pt>
                <c:pt idx="2">
                  <c:v>S</c:v>
                </c:pt>
                <c:pt idx="3">
                  <c:v>SW</c:v>
                </c:pt>
                <c:pt idx="4">
                  <c:v>W</c:v>
                </c:pt>
                <c:pt idx="5">
                  <c:v>NW</c:v>
                </c:pt>
                <c:pt idx="6">
                  <c:v>N</c:v>
                </c:pt>
                <c:pt idx="7">
                  <c:v>C</c:v>
                </c:pt>
                <c:pt idx="8">
                  <c:v>X</c:v>
                </c:pt>
                <c:pt idx="9">
                  <c:v>z</c:v>
                </c:pt>
              </c:strCache>
            </c:strRef>
          </c:cat>
          <c:val>
            <c:numRef>
              <c:f>Charts!$H$3:$H$12</c:f>
              <c:numCache>
                <c:formatCode>0</c:formatCode>
                <c:ptCount val="10"/>
                <c:pt idx="0">
                  <c:v>9308.4166666666661</c:v>
                </c:pt>
                <c:pt idx="1">
                  <c:v>11306</c:v>
                </c:pt>
                <c:pt idx="2">
                  <c:v>12298</c:v>
                </c:pt>
                <c:pt idx="3">
                  <c:v>10927.666666666666</c:v>
                </c:pt>
                <c:pt idx="4">
                  <c:v>8858.5</c:v>
                </c:pt>
                <c:pt idx="5">
                  <c:v>8700</c:v>
                </c:pt>
                <c:pt idx="6">
                  <c:v>10673.8</c:v>
                </c:pt>
                <c:pt idx="7">
                  <c:v>11830.545454545454</c:v>
                </c:pt>
                <c:pt idx="8">
                  <c:v>7907</c:v>
                </c:pt>
                <c:pt idx="9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3518198156264933"/>
          <c:y val="4.1353321322909607E-2"/>
          <c:w val="0.14323519904839488"/>
          <c:h val="0.86659755274942374"/>
        </c:manualLayout>
      </c:layout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VMT!$D$1</c:f>
              <c:strCache>
                <c:ptCount val="1"/>
                <c:pt idx="0">
                  <c:v>VMT</c:v>
                </c:pt>
              </c:strCache>
            </c:strRef>
          </c:tx>
          <c:cat>
            <c:strRef>
              <c:f>VMT!$A$2:$A$52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VMT!$D$2:$D$52</c:f>
              <c:numCache>
                <c:formatCode>#,##0</c:formatCode>
                <c:ptCount val="51"/>
                <c:pt idx="0">
                  <c:v>59661</c:v>
                </c:pt>
                <c:pt idx="1">
                  <c:v>5035</c:v>
                </c:pt>
                <c:pt idx="2">
                  <c:v>59799</c:v>
                </c:pt>
                <c:pt idx="3">
                  <c:v>31972</c:v>
                </c:pt>
                <c:pt idx="4">
                  <c:v>329267</c:v>
                </c:pt>
                <c:pt idx="5">
                  <c:v>47962</c:v>
                </c:pt>
                <c:pt idx="6">
                  <c:v>31675</c:v>
                </c:pt>
                <c:pt idx="7">
                  <c:v>9508</c:v>
                </c:pt>
                <c:pt idx="8">
                  <c:v>3713</c:v>
                </c:pt>
                <c:pt idx="9">
                  <c:v>201531</c:v>
                </c:pt>
                <c:pt idx="10">
                  <c:v>113509</c:v>
                </c:pt>
                <c:pt idx="11">
                  <c:v>10083</c:v>
                </c:pt>
                <c:pt idx="12">
                  <c:v>14866</c:v>
                </c:pt>
                <c:pt idx="13">
                  <c:v>107706</c:v>
                </c:pt>
                <c:pt idx="14">
                  <c:v>71799</c:v>
                </c:pt>
                <c:pt idx="15">
                  <c:v>31060</c:v>
                </c:pt>
                <c:pt idx="16">
                  <c:v>29621</c:v>
                </c:pt>
                <c:pt idx="17">
                  <c:v>47466</c:v>
                </c:pt>
                <c:pt idx="18">
                  <c:v>44979</c:v>
                </c:pt>
                <c:pt idx="19">
                  <c:v>14925</c:v>
                </c:pt>
                <c:pt idx="20">
                  <c:v>56319</c:v>
                </c:pt>
                <c:pt idx="21">
                  <c:v>55458</c:v>
                </c:pt>
                <c:pt idx="22">
                  <c:v>104052</c:v>
                </c:pt>
                <c:pt idx="23">
                  <c:v>56904</c:v>
                </c:pt>
                <c:pt idx="24">
                  <c:v>42186</c:v>
                </c:pt>
                <c:pt idx="25">
                  <c:v>68754</c:v>
                </c:pt>
                <c:pt idx="26">
                  <c:v>11126</c:v>
                </c:pt>
                <c:pt idx="27">
                  <c:v>19291</c:v>
                </c:pt>
                <c:pt idx="28">
                  <c:v>20776</c:v>
                </c:pt>
                <c:pt idx="29">
                  <c:v>13429</c:v>
                </c:pt>
                <c:pt idx="30">
                  <c:v>73819</c:v>
                </c:pt>
                <c:pt idx="31">
                  <c:v>23966</c:v>
                </c:pt>
                <c:pt idx="32">
                  <c:v>137521</c:v>
                </c:pt>
                <c:pt idx="33">
                  <c:v>101268</c:v>
                </c:pt>
                <c:pt idx="34">
                  <c:v>7570</c:v>
                </c:pt>
                <c:pt idx="35">
                  <c:v>110491</c:v>
                </c:pt>
                <c:pt idx="36">
                  <c:v>47019</c:v>
                </c:pt>
                <c:pt idx="37">
                  <c:v>35282</c:v>
                </c:pt>
                <c:pt idx="38">
                  <c:v>108042</c:v>
                </c:pt>
                <c:pt idx="39">
                  <c:v>8300</c:v>
                </c:pt>
                <c:pt idx="40">
                  <c:v>49434</c:v>
                </c:pt>
                <c:pt idx="41">
                  <c:v>8397</c:v>
                </c:pt>
                <c:pt idx="42">
                  <c:v>70814</c:v>
                </c:pt>
                <c:pt idx="43">
                  <c:v>235170</c:v>
                </c:pt>
                <c:pt idx="44">
                  <c:v>25158</c:v>
                </c:pt>
                <c:pt idx="45">
                  <c:v>7713</c:v>
                </c:pt>
                <c:pt idx="46">
                  <c:v>80337</c:v>
                </c:pt>
                <c:pt idx="47">
                  <c:v>55476</c:v>
                </c:pt>
                <c:pt idx="48">
                  <c:v>20523</c:v>
                </c:pt>
                <c:pt idx="49">
                  <c:v>60017</c:v>
                </c:pt>
                <c:pt idx="50">
                  <c:v>9058</c:v>
                </c:pt>
              </c:numCache>
            </c:numRef>
          </c:val>
        </c:ser>
        <c:dLbls/>
        <c:axId val="174586496"/>
        <c:axId val="167186816"/>
      </c:barChart>
      <c:catAx>
        <c:axId val="174586496"/>
        <c:scaling>
          <c:orientation val="minMax"/>
        </c:scaling>
        <c:axPos val="b"/>
        <c:tickLblPos val="nextTo"/>
        <c:crossAx val="167186816"/>
        <c:crosses val="autoZero"/>
        <c:auto val="1"/>
        <c:lblAlgn val="ctr"/>
        <c:lblOffset val="100"/>
      </c:catAx>
      <c:valAx>
        <c:axId val="167186816"/>
        <c:scaling>
          <c:orientation val="minMax"/>
        </c:scaling>
        <c:axPos val="l"/>
        <c:majorGridlines/>
        <c:numFmt formatCode="#,##0" sourceLinked="1"/>
        <c:tickLblPos val="nextTo"/>
        <c:crossAx val="174586496"/>
        <c:crosses val="autoZero"/>
        <c:crossBetween val="between"/>
      </c:valAx>
    </c:plotArea>
    <c:legend>
      <c:legendPos val="t"/>
      <c:layout/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4"/>
          <c:order val="0"/>
          <c:tx>
            <c:strRef>
              <c:f>VMT!$E$1</c:f>
              <c:strCache>
                <c:ptCount val="1"/>
                <c:pt idx="0">
                  <c:v>VMT/cap</c:v>
                </c:pt>
              </c:strCache>
            </c:strRef>
          </c:tx>
          <c:cat>
            <c:strRef>
              <c:f>VMT!$A$2:$A$52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VMT!$E$2:$E$52</c:f>
              <c:numCache>
                <c:formatCode>#,##0</c:formatCode>
                <c:ptCount val="51"/>
                <c:pt idx="0">
                  <c:v>13090</c:v>
                </c:pt>
                <c:pt idx="1">
                  <c:v>7587</c:v>
                </c:pt>
                <c:pt idx="2">
                  <c:v>10068</c:v>
                </c:pt>
                <c:pt idx="3">
                  <c:v>11504</c:v>
                </c:pt>
                <c:pt idx="4">
                  <c:v>9113</c:v>
                </c:pt>
                <c:pt idx="5">
                  <c:v>10281</c:v>
                </c:pt>
                <c:pt idx="6">
                  <c:v>9023</c:v>
                </c:pt>
                <c:pt idx="7">
                  <c:v>11272</c:v>
                </c:pt>
                <c:pt idx="8">
                  <c:v>6745</c:v>
                </c:pt>
                <c:pt idx="9">
                  <c:v>11328</c:v>
                </c:pt>
                <c:pt idx="10">
                  <c:v>12511</c:v>
                </c:pt>
                <c:pt idx="11">
                  <c:v>7907</c:v>
                </c:pt>
                <c:pt idx="12">
                  <c:v>10402</c:v>
                </c:pt>
                <c:pt idx="13">
                  <c:v>8439</c:v>
                </c:pt>
                <c:pt idx="14">
                  <c:v>11448</c:v>
                </c:pt>
                <c:pt idx="15">
                  <c:v>10471</c:v>
                </c:pt>
                <c:pt idx="16">
                  <c:v>10792</c:v>
                </c:pt>
                <c:pt idx="17">
                  <c:v>11373</c:v>
                </c:pt>
                <c:pt idx="18">
                  <c:v>9943</c:v>
                </c:pt>
                <c:pt idx="19">
                  <c:v>11294</c:v>
                </c:pt>
                <c:pt idx="20">
                  <c:v>10056</c:v>
                </c:pt>
                <c:pt idx="21">
                  <c:v>8667</c:v>
                </c:pt>
                <c:pt idx="22">
                  <c:v>10281</c:v>
                </c:pt>
                <c:pt idx="23">
                  <c:v>11086</c:v>
                </c:pt>
                <c:pt idx="24">
                  <c:v>14442</c:v>
                </c:pt>
                <c:pt idx="25">
                  <c:v>11854</c:v>
                </c:pt>
                <c:pt idx="26">
                  <c:v>11891</c:v>
                </c:pt>
                <c:pt idx="27">
                  <c:v>10968</c:v>
                </c:pt>
                <c:pt idx="28">
                  <c:v>8604</c:v>
                </c:pt>
                <c:pt idx="29">
                  <c:v>10252</c:v>
                </c:pt>
                <c:pt idx="30">
                  <c:v>8467</c:v>
                </c:pt>
                <c:pt idx="31">
                  <c:v>12428</c:v>
                </c:pt>
                <c:pt idx="32">
                  <c:v>7142</c:v>
                </c:pt>
                <c:pt idx="33">
                  <c:v>11662</c:v>
                </c:pt>
                <c:pt idx="34">
                  <c:v>11890</c:v>
                </c:pt>
                <c:pt idx="35">
                  <c:v>9638</c:v>
                </c:pt>
                <c:pt idx="36">
                  <c:v>13253</c:v>
                </c:pt>
                <c:pt idx="37">
                  <c:v>9690</c:v>
                </c:pt>
                <c:pt idx="38">
                  <c:v>8692</c:v>
                </c:pt>
                <c:pt idx="39">
                  <c:v>7712</c:v>
                </c:pt>
                <c:pt idx="40">
                  <c:v>11618</c:v>
                </c:pt>
                <c:pt idx="41">
                  <c:v>10822</c:v>
                </c:pt>
                <c:pt idx="42">
                  <c:v>11876</c:v>
                </c:pt>
                <c:pt idx="43">
                  <c:v>10287</c:v>
                </c:pt>
                <c:pt idx="44">
                  <c:v>10187</c:v>
                </c:pt>
                <c:pt idx="45">
                  <c:v>12379</c:v>
                </c:pt>
                <c:pt idx="46">
                  <c:v>10616</c:v>
                </c:pt>
                <c:pt idx="47">
                  <c:v>8823</c:v>
                </c:pt>
                <c:pt idx="48">
                  <c:v>11296</c:v>
                </c:pt>
                <c:pt idx="49">
                  <c:v>10841</c:v>
                </c:pt>
                <c:pt idx="50">
                  <c:v>17785</c:v>
                </c:pt>
              </c:numCache>
            </c:numRef>
          </c:val>
        </c:ser>
        <c:dLbls/>
        <c:axId val="167204736"/>
        <c:axId val="167206272"/>
      </c:barChart>
      <c:catAx>
        <c:axId val="167204736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7206272"/>
        <c:crosses val="autoZero"/>
        <c:auto val="1"/>
        <c:lblAlgn val="ctr"/>
        <c:lblOffset val="100"/>
      </c:catAx>
      <c:valAx>
        <c:axId val="167206272"/>
        <c:scaling>
          <c:orientation val="minMax"/>
        </c:scaling>
        <c:axPos val="l"/>
        <c:majorGridlines/>
        <c:numFmt formatCode="#,##0" sourceLinked="1"/>
        <c:tickLblPos val="nextTo"/>
        <c:crossAx val="167204736"/>
        <c:crosses val="autoZero"/>
        <c:crossBetween val="between"/>
      </c:valAx>
    </c:plotArea>
    <c:legend>
      <c:legendPos val="t"/>
      <c:layout/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VMT!$F$1</c:f>
              <c:strCache>
                <c:ptCount val="1"/>
                <c:pt idx="0">
                  <c:v>Avg Yrs/Crshs</c:v>
                </c:pt>
              </c:strCache>
            </c:strRef>
          </c:tx>
          <c:cat>
            <c:strRef>
              <c:f>VMT!$A$2:$A$52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VMT!$F$2:$F$52</c:f>
              <c:numCache>
                <c:formatCode>0.00</c:formatCode>
                <c:ptCount val="51"/>
                <c:pt idx="0">
                  <c:v>11.425000000000001</c:v>
                </c:pt>
                <c:pt idx="1">
                  <c:v>8.6999999999999993</c:v>
                </c:pt>
                <c:pt idx="2">
                  <c:v>11.166666666666666</c:v>
                </c:pt>
                <c:pt idx="3">
                  <c:v>8.8000000000000007</c:v>
                </c:pt>
                <c:pt idx="4">
                  <c:v>8.6209302325581394</c:v>
                </c:pt>
                <c:pt idx="5">
                  <c:v>11.525</c:v>
                </c:pt>
                <c:pt idx="6">
                  <c:v>6.75</c:v>
                </c:pt>
                <c:pt idx="7">
                  <c:v>0</c:v>
                </c:pt>
                <c:pt idx="8">
                  <c:v>4.8</c:v>
                </c:pt>
                <c:pt idx="9">
                  <c:v>8.709090909090909</c:v>
                </c:pt>
                <c:pt idx="10">
                  <c:v>8.7666666666666675</c:v>
                </c:pt>
                <c:pt idx="11">
                  <c:v>9.4</c:v>
                </c:pt>
                <c:pt idx="12">
                  <c:v>13.4</c:v>
                </c:pt>
                <c:pt idx="13">
                  <c:v>9.1</c:v>
                </c:pt>
                <c:pt idx="14">
                  <c:v>10.95</c:v>
                </c:pt>
                <c:pt idx="15">
                  <c:v>11.25</c:v>
                </c:pt>
                <c:pt idx="16">
                  <c:v>10.575000000000001</c:v>
                </c:pt>
                <c:pt idx="17">
                  <c:v>9.9499999999999993</c:v>
                </c:pt>
                <c:pt idx="18">
                  <c:v>8.0666666666666682</c:v>
                </c:pt>
                <c:pt idx="19">
                  <c:v>0</c:v>
                </c:pt>
                <c:pt idx="20">
                  <c:v>5.3</c:v>
                </c:pt>
                <c:pt idx="21">
                  <c:v>0</c:v>
                </c:pt>
                <c:pt idx="22">
                  <c:v>8.875</c:v>
                </c:pt>
                <c:pt idx="23">
                  <c:v>10.25</c:v>
                </c:pt>
                <c:pt idx="24">
                  <c:v>9.4</c:v>
                </c:pt>
                <c:pt idx="25">
                  <c:v>10.833333333333334</c:v>
                </c:pt>
                <c:pt idx="26">
                  <c:v>0</c:v>
                </c:pt>
                <c:pt idx="27">
                  <c:v>11.55</c:v>
                </c:pt>
                <c:pt idx="28">
                  <c:v>9.4250000000000007</c:v>
                </c:pt>
                <c:pt idx="29">
                  <c:v>0</c:v>
                </c:pt>
                <c:pt idx="30">
                  <c:v>6.4749999999999996</c:v>
                </c:pt>
                <c:pt idx="31">
                  <c:v>9.5</c:v>
                </c:pt>
                <c:pt idx="32">
                  <c:v>8.02</c:v>
                </c:pt>
                <c:pt idx="33">
                  <c:v>10.142857142857142</c:v>
                </c:pt>
                <c:pt idx="34">
                  <c:v>0</c:v>
                </c:pt>
                <c:pt idx="35">
                  <c:v>9.8000000000000007</c:v>
                </c:pt>
                <c:pt idx="36">
                  <c:v>9.25</c:v>
                </c:pt>
                <c:pt idx="37">
                  <c:v>10.166666666666666</c:v>
                </c:pt>
                <c:pt idx="38">
                  <c:v>7.0500000000000007</c:v>
                </c:pt>
                <c:pt idx="39">
                  <c:v>6</c:v>
                </c:pt>
                <c:pt idx="40">
                  <c:v>9</c:v>
                </c:pt>
                <c:pt idx="41">
                  <c:v>11.7</c:v>
                </c:pt>
                <c:pt idx="42">
                  <c:v>11.2</c:v>
                </c:pt>
                <c:pt idx="43">
                  <c:v>8.6363636363636367</c:v>
                </c:pt>
                <c:pt idx="44">
                  <c:v>9.3000000000000007</c:v>
                </c:pt>
                <c:pt idx="45">
                  <c:v>0</c:v>
                </c:pt>
                <c:pt idx="46">
                  <c:v>8.5875000000000004</c:v>
                </c:pt>
                <c:pt idx="47">
                  <c:v>8.9400000000000013</c:v>
                </c:pt>
                <c:pt idx="48">
                  <c:v>0</c:v>
                </c:pt>
                <c:pt idx="49">
                  <c:v>11.1</c:v>
                </c:pt>
                <c:pt idx="50">
                  <c:v>0</c:v>
                </c:pt>
              </c:numCache>
            </c:numRef>
          </c:val>
        </c:ser>
        <c:dLbls/>
        <c:axId val="174615168"/>
        <c:axId val="174621056"/>
      </c:barChart>
      <c:catAx>
        <c:axId val="174615168"/>
        <c:scaling>
          <c:orientation val="minMax"/>
        </c:scaling>
        <c:axPos val="b"/>
        <c:tickLblPos val="nextTo"/>
        <c:crossAx val="174621056"/>
        <c:crosses val="autoZero"/>
        <c:auto val="1"/>
        <c:lblAlgn val="ctr"/>
        <c:lblOffset val="100"/>
      </c:catAx>
      <c:valAx>
        <c:axId val="174621056"/>
        <c:scaling>
          <c:orientation val="minMax"/>
        </c:scaling>
        <c:axPos val="l"/>
        <c:majorGridlines/>
        <c:numFmt formatCode="0.00" sourceLinked="1"/>
        <c:tickLblPos val="nextTo"/>
        <c:crossAx val="174615168"/>
        <c:crosses val="autoZero"/>
        <c:crossBetween val="between"/>
      </c:valAx>
    </c:plotArea>
    <c:legend>
      <c:legendPos val="t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13</xdr:row>
      <xdr:rowOff>109536</xdr:rowOff>
    </xdr:from>
    <xdr:to>
      <xdr:col>3</xdr:col>
      <xdr:colOff>438150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13</xdr:row>
      <xdr:rowOff>95250</xdr:rowOff>
    </xdr:from>
    <xdr:to>
      <xdr:col>6</xdr:col>
      <xdr:colOff>552450</xdr:colOff>
      <xdr:row>22</xdr:row>
      <xdr:rowOff>128589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13</xdr:row>
      <xdr:rowOff>114300</xdr:rowOff>
    </xdr:from>
    <xdr:to>
      <xdr:col>9</xdr:col>
      <xdr:colOff>438150</xdr:colOff>
      <xdr:row>22</xdr:row>
      <xdr:rowOff>147639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581025</xdr:colOff>
      <xdr:row>13</xdr:row>
      <xdr:rowOff>104775</xdr:rowOff>
    </xdr:from>
    <xdr:to>
      <xdr:col>13</xdr:col>
      <xdr:colOff>76200</xdr:colOff>
      <xdr:row>22</xdr:row>
      <xdr:rowOff>138114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247650</xdr:colOff>
      <xdr:row>1</xdr:row>
      <xdr:rowOff>114300</xdr:rowOff>
    </xdr:from>
    <xdr:to>
      <xdr:col>11</xdr:col>
      <xdr:colOff>352425</xdr:colOff>
      <xdr:row>10</xdr:row>
      <xdr:rowOff>147639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9525</xdr:colOff>
      <xdr:row>1</xdr:row>
      <xdr:rowOff>114300</xdr:rowOff>
    </xdr:from>
    <xdr:to>
      <xdr:col>15</xdr:col>
      <xdr:colOff>114300</xdr:colOff>
      <xdr:row>10</xdr:row>
      <xdr:rowOff>147639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907" cy="6290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907" cy="6290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907" cy="6290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907" cy="6290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4907" cy="6290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topLeftCell="A13" workbookViewId="0">
      <selection activeCell="E29" sqref="E29"/>
    </sheetView>
  </sheetViews>
  <sheetFormatPr defaultRowHeight="15"/>
  <cols>
    <col min="1" max="6" width="9.140625" style="2"/>
    <col min="7" max="7" width="13.5703125" style="2" customWidth="1"/>
    <col min="8" max="9" width="9.140625" style="2"/>
    <col min="10" max="10" width="1.42578125" style="2" customWidth="1"/>
    <col min="11" max="16384" width="9.140625" style="2"/>
  </cols>
  <sheetData>
    <row r="1" spans="1:9" ht="46.5" customHeight="1">
      <c r="A1" s="1" t="s">
        <v>93</v>
      </c>
      <c r="B1" s="1" t="s">
        <v>230</v>
      </c>
      <c r="C1" s="1" t="s">
        <v>237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1" t="s">
        <v>236</v>
      </c>
    </row>
    <row r="2" spans="1:9">
      <c r="A2" s="2" t="s">
        <v>178</v>
      </c>
      <c r="B2" s="2" t="s">
        <v>179</v>
      </c>
      <c r="C2" s="2" t="s">
        <v>103</v>
      </c>
      <c r="D2" s="2">
        <v>27</v>
      </c>
      <c r="E2" s="2">
        <v>599657</v>
      </c>
      <c r="F2" s="2">
        <v>4.8</v>
      </c>
      <c r="G2" s="3">
        <v>1.073</v>
      </c>
      <c r="H2" s="2">
        <v>193</v>
      </c>
      <c r="I2" s="2">
        <v>193</v>
      </c>
    </row>
    <row r="3" spans="1:9">
      <c r="A3" s="2" t="s">
        <v>21</v>
      </c>
      <c r="B3" s="2" t="s">
        <v>22</v>
      </c>
      <c r="C3" s="2" t="s">
        <v>103</v>
      </c>
      <c r="D3" s="2">
        <v>21</v>
      </c>
      <c r="E3" s="2">
        <v>637418</v>
      </c>
      <c r="F3" s="2">
        <v>5.3</v>
      </c>
      <c r="G3" s="3">
        <v>0.88700000000000001</v>
      </c>
      <c r="H3" s="2">
        <v>192</v>
      </c>
      <c r="I3" s="2">
        <v>192</v>
      </c>
    </row>
    <row r="4" spans="1:9">
      <c r="A4" s="2" t="s">
        <v>74</v>
      </c>
      <c r="B4" s="2" t="s">
        <v>9</v>
      </c>
      <c r="C4" s="2" t="s">
        <v>238</v>
      </c>
      <c r="D4" s="2">
        <v>113</v>
      </c>
      <c r="E4" s="2">
        <v>196882</v>
      </c>
      <c r="F4" s="2">
        <v>5.5</v>
      </c>
      <c r="G4" s="3">
        <v>0.80800000000000005</v>
      </c>
      <c r="H4" s="2">
        <v>191</v>
      </c>
      <c r="I4" s="2">
        <v>191</v>
      </c>
    </row>
    <row r="5" spans="1:9">
      <c r="A5" s="2" t="s">
        <v>123</v>
      </c>
      <c r="B5" s="2" t="s">
        <v>62</v>
      </c>
      <c r="C5" s="2" t="s">
        <v>103</v>
      </c>
      <c r="D5" s="2">
        <v>68</v>
      </c>
      <c r="E5" s="2">
        <v>278154</v>
      </c>
      <c r="F5" s="2">
        <v>5.9</v>
      </c>
      <c r="G5" s="3">
        <v>0.70799999999999996</v>
      </c>
      <c r="H5" s="2">
        <v>190</v>
      </c>
      <c r="I5" s="2">
        <v>190</v>
      </c>
    </row>
    <row r="6" spans="1:9">
      <c r="A6" s="2" t="s">
        <v>144</v>
      </c>
      <c r="B6" s="2" t="s">
        <v>145</v>
      </c>
      <c r="C6" s="2" t="s">
        <v>103</v>
      </c>
      <c r="D6" s="2">
        <v>137</v>
      </c>
      <c r="E6" s="2">
        <v>171909</v>
      </c>
      <c r="F6" s="2">
        <v>6</v>
      </c>
      <c r="G6" s="3">
        <v>0.66700000000000004</v>
      </c>
      <c r="H6" s="2">
        <v>189</v>
      </c>
      <c r="I6" s="2">
        <v>188</v>
      </c>
    </row>
    <row r="7" spans="1:9">
      <c r="A7" s="2" t="s">
        <v>137</v>
      </c>
      <c r="B7" s="2" t="s">
        <v>138</v>
      </c>
      <c r="C7" s="2" t="s">
        <v>103</v>
      </c>
      <c r="D7" s="2">
        <v>6</v>
      </c>
      <c r="E7" s="2">
        <v>1547297</v>
      </c>
      <c r="F7" s="2">
        <v>6.2</v>
      </c>
      <c r="G7" s="3">
        <v>0.60199999999999998</v>
      </c>
      <c r="H7" s="2">
        <v>188</v>
      </c>
      <c r="I7" s="2">
        <v>187</v>
      </c>
    </row>
    <row r="8" spans="1:9">
      <c r="A8" s="2" t="s">
        <v>77</v>
      </c>
      <c r="B8" s="2" t="s">
        <v>31</v>
      </c>
      <c r="C8" s="2" t="s">
        <v>103</v>
      </c>
      <c r="D8" s="2">
        <v>199</v>
      </c>
      <c r="E8" s="2">
        <v>124060</v>
      </c>
      <c r="F8" s="2">
        <v>6.3</v>
      </c>
      <c r="G8" s="3">
        <v>0.59599999999999997</v>
      </c>
      <c r="H8" s="2">
        <v>187</v>
      </c>
      <c r="I8" s="2">
        <v>189</v>
      </c>
    </row>
    <row r="9" spans="1:9">
      <c r="A9" s="2" t="s">
        <v>214</v>
      </c>
      <c r="B9" s="2" t="s">
        <v>62</v>
      </c>
      <c r="C9" s="2" t="s">
        <v>103</v>
      </c>
      <c r="D9" s="2">
        <v>78</v>
      </c>
      <c r="E9" s="2">
        <v>242503</v>
      </c>
      <c r="F9" s="2">
        <v>6.4</v>
      </c>
      <c r="G9" s="3">
        <v>0.57499999999999996</v>
      </c>
      <c r="H9" s="2">
        <v>186</v>
      </c>
      <c r="I9" s="2">
        <v>186</v>
      </c>
    </row>
    <row r="10" spans="1:9">
      <c r="A10" s="2" t="s">
        <v>196</v>
      </c>
      <c r="B10" s="2" t="s">
        <v>9</v>
      </c>
      <c r="C10" s="2" t="s">
        <v>238</v>
      </c>
      <c r="D10" s="2">
        <v>12</v>
      </c>
      <c r="E10" s="2">
        <v>815358</v>
      </c>
      <c r="F10" s="2">
        <v>6.4</v>
      </c>
      <c r="G10" s="3">
        <v>0.57299999999999995</v>
      </c>
      <c r="H10" s="2">
        <v>185</v>
      </c>
      <c r="I10" s="2">
        <v>185</v>
      </c>
    </row>
    <row r="11" spans="1:9">
      <c r="A11" s="2" t="s">
        <v>4</v>
      </c>
      <c r="B11" s="2" t="s">
        <v>5</v>
      </c>
      <c r="C11" s="2" t="s">
        <v>103</v>
      </c>
      <c r="D11" s="2">
        <v>158</v>
      </c>
      <c r="E11" s="2">
        <v>150006</v>
      </c>
      <c r="F11" s="2">
        <v>6.4</v>
      </c>
      <c r="G11" s="3">
        <v>0.55900000000000005</v>
      </c>
      <c r="H11" s="2">
        <v>184</v>
      </c>
      <c r="I11" s="2">
        <v>177</v>
      </c>
    </row>
    <row r="12" spans="1:9">
      <c r="A12" s="2" t="s">
        <v>81</v>
      </c>
      <c r="B12" s="2" t="s">
        <v>35</v>
      </c>
      <c r="C12" s="2" t="s">
        <v>239</v>
      </c>
      <c r="D12" s="2">
        <v>95</v>
      </c>
      <c r="E12" s="2">
        <v>218896</v>
      </c>
      <c r="F12" s="2">
        <v>6.6</v>
      </c>
      <c r="G12" s="3">
        <v>0.52500000000000002</v>
      </c>
      <c r="H12" s="2">
        <v>183</v>
      </c>
      <c r="I12" s="2">
        <v>180</v>
      </c>
    </row>
    <row r="13" spans="1:9">
      <c r="A13" s="2" t="s">
        <v>210</v>
      </c>
      <c r="B13" s="2" t="s">
        <v>9</v>
      </c>
      <c r="C13" s="2" t="s">
        <v>238</v>
      </c>
      <c r="D13" s="2">
        <v>2</v>
      </c>
      <c r="E13" s="2">
        <v>3831868</v>
      </c>
      <c r="F13" s="2">
        <v>6.6</v>
      </c>
      <c r="G13" s="3">
        <v>0.50800000000000001</v>
      </c>
      <c r="H13" s="2">
        <v>182</v>
      </c>
      <c r="I13" s="2">
        <v>183</v>
      </c>
    </row>
    <row r="14" spans="1:9">
      <c r="A14" s="2" t="s">
        <v>61</v>
      </c>
      <c r="B14" s="2" t="s">
        <v>62</v>
      </c>
      <c r="C14" s="2" t="s">
        <v>103</v>
      </c>
      <c r="D14" s="2">
        <v>195</v>
      </c>
      <c r="E14" s="2">
        <v>125285</v>
      </c>
      <c r="F14" s="2">
        <v>6.7</v>
      </c>
      <c r="G14" s="3">
        <v>0.48399999999999999</v>
      </c>
      <c r="H14" s="2">
        <v>181</v>
      </c>
      <c r="I14" s="2">
        <v>184</v>
      </c>
    </row>
    <row r="15" spans="1:9">
      <c r="A15" s="2" t="s">
        <v>12</v>
      </c>
      <c r="B15" s="2" t="s">
        <v>5</v>
      </c>
      <c r="C15" s="2" t="s">
        <v>103</v>
      </c>
      <c r="D15" s="2">
        <v>96</v>
      </c>
      <c r="E15" s="2">
        <v>217483</v>
      </c>
      <c r="F15" s="2">
        <v>6.8</v>
      </c>
      <c r="G15" s="3">
        <v>0.47799999999999998</v>
      </c>
      <c r="H15" s="2">
        <v>180</v>
      </c>
      <c r="I15" s="2">
        <v>174</v>
      </c>
    </row>
    <row r="16" spans="1:9">
      <c r="A16" s="2" t="s">
        <v>135</v>
      </c>
      <c r="B16" s="2" t="s">
        <v>62</v>
      </c>
      <c r="C16" s="2" t="s">
        <v>103</v>
      </c>
      <c r="D16" s="2">
        <v>161</v>
      </c>
      <c r="E16" s="2">
        <v>145835</v>
      </c>
      <c r="F16" s="2">
        <v>6.9</v>
      </c>
      <c r="G16" s="3">
        <v>0.45800000000000002</v>
      </c>
      <c r="H16" s="2">
        <v>179</v>
      </c>
      <c r="I16" s="2">
        <v>178</v>
      </c>
    </row>
    <row r="17" spans="1:9">
      <c r="A17" s="2" t="s">
        <v>114</v>
      </c>
      <c r="B17" s="2" t="s">
        <v>35</v>
      </c>
      <c r="C17" s="2" t="s">
        <v>239</v>
      </c>
      <c r="D17" s="2">
        <v>42</v>
      </c>
      <c r="E17" s="2">
        <v>433136</v>
      </c>
      <c r="F17" s="2">
        <v>7</v>
      </c>
      <c r="G17" s="3">
        <v>0.43099999999999999</v>
      </c>
      <c r="H17" s="2">
        <v>178</v>
      </c>
      <c r="I17" s="2">
        <v>171</v>
      </c>
    </row>
    <row r="18" spans="1:9">
      <c r="A18" s="2" t="s">
        <v>72</v>
      </c>
      <c r="B18" s="2" t="s">
        <v>7</v>
      </c>
      <c r="C18" s="2" t="s">
        <v>240</v>
      </c>
      <c r="D18" s="2">
        <v>93</v>
      </c>
      <c r="E18" s="2">
        <v>222013</v>
      </c>
      <c r="F18" s="2">
        <v>7</v>
      </c>
      <c r="G18" s="3">
        <v>0.42499999999999999</v>
      </c>
      <c r="H18" s="2">
        <v>177</v>
      </c>
      <c r="I18" s="2">
        <v>181</v>
      </c>
    </row>
    <row r="19" spans="1:9">
      <c r="A19" s="2" t="s">
        <v>168</v>
      </c>
      <c r="B19" s="2" t="s">
        <v>35</v>
      </c>
      <c r="C19" s="2" t="s">
        <v>239</v>
      </c>
      <c r="D19" s="2">
        <v>54</v>
      </c>
      <c r="E19" s="2">
        <v>343890</v>
      </c>
      <c r="F19" s="2">
        <v>7.1</v>
      </c>
      <c r="G19" s="3">
        <v>0.41699999999999998</v>
      </c>
      <c r="H19" s="2">
        <v>176</v>
      </c>
      <c r="I19" s="2">
        <v>154</v>
      </c>
    </row>
    <row r="20" spans="1:9">
      <c r="A20" s="2" t="s">
        <v>71</v>
      </c>
      <c r="B20" s="2" t="s">
        <v>9</v>
      </c>
      <c r="C20" s="2" t="s">
        <v>238</v>
      </c>
      <c r="D20" s="2">
        <v>185</v>
      </c>
      <c r="E20" s="2">
        <v>132620</v>
      </c>
      <c r="F20" s="2">
        <v>7.1</v>
      </c>
      <c r="G20" s="3">
        <v>0.40200000000000002</v>
      </c>
      <c r="H20" s="2">
        <v>175</v>
      </c>
      <c r="I20" s="2">
        <v>164</v>
      </c>
    </row>
    <row r="21" spans="1:9">
      <c r="A21" s="2" t="s">
        <v>36</v>
      </c>
      <c r="B21" s="2" t="s">
        <v>7</v>
      </c>
      <c r="C21" s="2" t="s">
        <v>240</v>
      </c>
      <c r="D21" s="2">
        <v>188</v>
      </c>
      <c r="E21" s="2">
        <v>129209</v>
      </c>
      <c r="F21" s="2">
        <v>7.1</v>
      </c>
      <c r="G21" s="3">
        <v>0.40100000000000002</v>
      </c>
      <c r="H21" s="2">
        <v>174</v>
      </c>
      <c r="I21" s="2">
        <v>168</v>
      </c>
    </row>
    <row r="22" spans="1:9">
      <c r="A22" s="2" t="s">
        <v>30</v>
      </c>
      <c r="B22" s="2" t="s">
        <v>31</v>
      </c>
      <c r="C22" s="2" t="s">
        <v>103</v>
      </c>
      <c r="D22" s="2">
        <v>177</v>
      </c>
      <c r="E22" s="2">
        <v>137298</v>
      </c>
      <c r="F22" s="2">
        <v>7.2</v>
      </c>
      <c r="G22" s="3">
        <v>0.39200000000000002</v>
      </c>
      <c r="H22" s="2">
        <v>173</v>
      </c>
      <c r="I22" s="2">
        <v>158</v>
      </c>
    </row>
    <row r="23" spans="1:9">
      <c r="A23" s="2" t="s">
        <v>181</v>
      </c>
      <c r="B23" s="2" t="s">
        <v>34</v>
      </c>
      <c r="C23" s="2" t="s">
        <v>103</v>
      </c>
      <c r="D23" s="2">
        <v>107</v>
      </c>
      <c r="E23" s="2">
        <v>201066</v>
      </c>
      <c r="F23" s="2">
        <v>7.2</v>
      </c>
      <c r="G23" s="3">
        <v>0.38300000000000001</v>
      </c>
      <c r="H23" s="2">
        <v>172</v>
      </c>
      <c r="I23" s="2">
        <v>165</v>
      </c>
    </row>
    <row r="24" spans="1:9">
      <c r="A24" s="2" t="s">
        <v>242</v>
      </c>
      <c r="B24" s="2" t="s">
        <v>34</v>
      </c>
      <c r="C24" s="2" t="s">
        <v>103</v>
      </c>
      <c r="D24" s="2">
        <v>1</v>
      </c>
      <c r="E24" s="2">
        <v>8391881</v>
      </c>
      <c r="F24" s="2">
        <v>7.3</v>
      </c>
      <c r="G24" s="3">
        <v>0.376</v>
      </c>
      <c r="H24" s="2">
        <v>171</v>
      </c>
      <c r="I24" s="2">
        <v>159</v>
      </c>
    </row>
    <row r="25" spans="1:9">
      <c r="A25" s="2" t="s">
        <v>12</v>
      </c>
      <c r="B25" s="2" t="s">
        <v>7</v>
      </c>
      <c r="C25" s="2" t="s">
        <v>240</v>
      </c>
      <c r="D25" s="2">
        <v>49</v>
      </c>
      <c r="E25" s="2">
        <v>380085</v>
      </c>
      <c r="F25" s="2">
        <v>7.4</v>
      </c>
      <c r="G25" s="3">
        <v>0.35199999999999998</v>
      </c>
      <c r="H25" s="2">
        <v>170</v>
      </c>
      <c r="I25" s="2">
        <v>175</v>
      </c>
    </row>
    <row r="26" spans="1:9">
      <c r="A26" s="2" t="s">
        <v>124</v>
      </c>
      <c r="B26" s="2" t="s">
        <v>5</v>
      </c>
      <c r="C26" s="2" t="s">
        <v>103</v>
      </c>
      <c r="D26" s="2">
        <v>82</v>
      </c>
      <c r="E26" s="2">
        <v>233333</v>
      </c>
      <c r="F26" s="2">
        <v>7.4</v>
      </c>
      <c r="G26" s="3">
        <v>0.34599999999999997</v>
      </c>
      <c r="H26" s="2">
        <v>169</v>
      </c>
      <c r="I26" s="2">
        <v>156</v>
      </c>
    </row>
    <row r="27" spans="1:9">
      <c r="A27" s="2" t="s">
        <v>134</v>
      </c>
      <c r="B27" s="2" t="s">
        <v>9</v>
      </c>
      <c r="C27" s="2" t="s">
        <v>238</v>
      </c>
      <c r="D27" s="2">
        <v>168</v>
      </c>
      <c r="E27" s="2">
        <v>143667</v>
      </c>
      <c r="F27" s="2">
        <v>7.5</v>
      </c>
      <c r="G27" s="3">
        <v>0.33300000000000002</v>
      </c>
      <c r="H27" s="2">
        <v>168</v>
      </c>
      <c r="I27" s="2">
        <v>160</v>
      </c>
    </row>
    <row r="28" spans="1:9">
      <c r="A28" s="2" t="s">
        <v>55</v>
      </c>
      <c r="B28" s="2" t="s">
        <v>7</v>
      </c>
      <c r="C28" s="2" t="s">
        <v>240</v>
      </c>
      <c r="D28" s="2">
        <v>9</v>
      </c>
      <c r="E28" s="2">
        <v>1299542</v>
      </c>
      <c r="F28" s="2">
        <v>7.5</v>
      </c>
      <c r="G28" s="3">
        <v>0.32900000000000001</v>
      </c>
      <c r="H28" s="2">
        <v>167</v>
      </c>
      <c r="I28" s="2">
        <v>173</v>
      </c>
    </row>
    <row r="29" spans="1:9">
      <c r="A29" s="2" t="s">
        <v>113</v>
      </c>
      <c r="B29" s="2" t="s">
        <v>7</v>
      </c>
      <c r="C29" s="2" t="s">
        <v>240</v>
      </c>
      <c r="D29" s="2">
        <v>184</v>
      </c>
      <c r="E29" s="2">
        <v>133509</v>
      </c>
      <c r="F29" s="2">
        <v>7.6</v>
      </c>
      <c r="G29" s="3">
        <v>0.32300000000000001</v>
      </c>
      <c r="H29" s="2">
        <v>166</v>
      </c>
      <c r="I29" s="2">
        <v>172</v>
      </c>
    </row>
    <row r="30" spans="1:9">
      <c r="A30" s="2" t="s">
        <v>172</v>
      </c>
      <c r="B30" s="2" t="s">
        <v>9</v>
      </c>
      <c r="C30" s="2" t="s">
        <v>238</v>
      </c>
      <c r="D30" s="2">
        <v>173</v>
      </c>
      <c r="E30" s="2">
        <v>140317</v>
      </c>
      <c r="F30" s="2">
        <v>7.6</v>
      </c>
      <c r="G30" s="3">
        <v>0.317</v>
      </c>
      <c r="H30" s="2">
        <v>165</v>
      </c>
      <c r="I30" s="2">
        <v>150</v>
      </c>
    </row>
    <row r="31" spans="1:9">
      <c r="A31" s="2" t="s">
        <v>219</v>
      </c>
      <c r="B31" s="2" t="s">
        <v>9</v>
      </c>
      <c r="C31" s="2" t="s">
        <v>238</v>
      </c>
      <c r="D31" s="2">
        <v>142</v>
      </c>
      <c r="E31" s="2">
        <v>166332</v>
      </c>
      <c r="F31" s="2">
        <v>7.6</v>
      </c>
      <c r="G31" s="3">
        <v>0.317</v>
      </c>
      <c r="H31" s="2">
        <v>164</v>
      </c>
      <c r="I31" s="2">
        <v>166</v>
      </c>
    </row>
    <row r="32" spans="1:9">
      <c r="A32" s="2" t="s">
        <v>125</v>
      </c>
      <c r="B32" s="2" t="s">
        <v>9</v>
      </c>
      <c r="C32" s="2" t="s">
        <v>238</v>
      </c>
      <c r="D32" s="2">
        <v>44</v>
      </c>
      <c r="E32" s="2">
        <v>409189</v>
      </c>
      <c r="F32" s="2">
        <v>7.6</v>
      </c>
      <c r="G32" s="3">
        <v>0.315</v>
      </c>
      <c r="H32" s="2">
        <v>163</v>
      </c>
      <c r="I32" s="2">
        <v>153</v>
      </c>
    </row>
    <row r="33" spans="1:9">
      <c r="A33" s="2" t="s">
        <v>191</v>
      </c>
      <c r="B33" s="2" t="s">
        <v>59</v>
      </c>
      <c r="C33" s="2" t="s">
        <v>243</v>
      </c>
      <c r="D33" s="2">
        <v>191</v>
      </c>
      <c r="E33" s="2">
        <v>127176</v>
      </c>
      <c r="F33" s="2">
        <v>7.6</v>
      </c>
      <c r="G33" s="3">
        <v>0.311</v>
      </c>
      <c r="H33" s="2">
        <v>162</v>
      </c>
      <c r="I33" s="2">
        <v>162</v>
      </c>
    </row>
    <row r="34" spans="1:9">
      <c r="A34" s="2" t="s">
        <v>89</v>
      </c>
      <c r="B34" s="2" t="s">
        <v>7</v>
      </c>
      <c r="C34" s="2" t="s">
        <v>240</v>
      </c>
      <c r="D34" s="2">
        <v>101</v>
      </c>
      <c r="E34" s="2">
        <v>205541</v>
      </c>
      <c r="F34" s="2">
        <v>7.6</v>
      </c>
      <c r="G34" s="3">
        <v>0.31</v>
      </c>
      <c r="H34" s="2">
        <v>161</v>
      </c>
      <c r="I34" s="2">
        <v>176</v>
      </c>
    </row>
    <row r="35" spans="1:9">
      <c r="A35" s="2" t="s">
        <v>88</v>
      </c>
      <c r="B35" s="2" t="s">
        <v>9</v>
      </c>
      <c r="C35" s="2" t="s">
        <v>238</v>
      </c>
      <c r="D35" s="2">
        <v>97</v>
      </c>
      <c r="E35" s="2">
        <v>209716</v>
      </c>
      <c r="F35" s="2">
        <v>7.7</v>
      </c>
      <c r="G35" s="3">
        <v>0.30499999999999999</v>
      </c>
      <c r="H35" s="2">
        <v>160</v>
      </c>
      <c r="I35" s="2">
        <v>149</v>
      </c>
    </row>
    <row r="36" spans="1:9">
      <c r="A36" s="2" t="s">
        <v>182</v>
      </c>
      <c r="B36" s="2" t="s">
        <v>23</v>
      </c>
      <c r="C36" s="2" t="s">
        <v>241</v>
      </c>
      <c r="D36" s="2">
        <v>88</v>
      </c>
      <c r="E36" s="2">
        <v>225388</v>
      </c>
      <c r="F36" s="2">
        <v>7.7</v>
      </c>
      <c r="G36" s="3">
        <v>0.30299999999999999</v>
      </c>
      <c r="H36" s="2">
        <v>159</v>
      </c>
      <c r="I36" s="2">
        <v>151</v>
      </c>
    </row>
    <row r="37" spans="1:9">
      <c r="A37" s="2" t="s">
        <v>69</v>
      </c>
      <c r="B37" s="2" t="s">
        <v>9</v>
      </c>
      <c r="C37" s="2" t="s">
        <v>240</v>
      </c>
      <c r="D37" s="2">
        <v>102</v>
      </c>
      <c r="E37" s="2">
        <v>205517</v>
      </c>
      <c r="F37" s="2">
        <v>7.7</v>
      </c>
      <c r="G37" s="3">
        <v>0.30199999999999999</v>
      </c>
      <c r="H37" s="2">
        <v>158</v>
      </c>
      <c r="I37" s="2">
        <v>152</v>
      </c>
    </row>
    <row r="38" spans="1:9">
      <c r="A38" s="2" t="s">
        <v>46</v>
      </c>
      <c r="B38" s="2" t="s">
        <v>18</v>
      </c>
      <c r="C38" s="2" t="s">
        <v>243</v>
      </c>
      <c r="D38" s="2">
        <v>3</v>
      </c>
      <c r="E38" s="2">
        <v>2851268</v>
      </c>
      <c r="F38" s="2">
        <v>7.7</v>
      </c>
      <c r="G38" s="3">
        <v>0.3</v>
      </c>
      <c r="H38" s="2">
        <v>157</v>
      </c>
      <c r="I38" s="2">
        <v>167</v>
      </c>
    </row>
    <row r="39" spans="1:9">
      <c r="A39" s="2" t="s">
        <v>208</v>
      </c>
      <c r="B39" s="2" t="s">
        <v>23</v>
      </c>
      <c r="C39" s="2" t="s">
        <v>241</v>
      </c>
      <c r="D39" s="2">
        <v>53</v>
      </c>
      <c r="E39" s="2">
        <v>354850</v>
      </c>
      <c r="F39" s="2">
        <v>7.7</v>
      </c>
      <c r="G39" s="3">
        <v>0.29299999999999998</v>
      </c>
      <c r="H39" s="2">
        <v>156</v>
      </c>
      <c r="I39" s="2">
        <v>148</v>
      </c>
    </row>
    <row r="40" spans="1:9">
      <c r="A40" s="2" t="s">
        <v>85</v>
      </c>
      <c r="B40" s="2" t="s">
        <v>7</v>
      </c>
      <c r="C40" s="2" t="s">
        <v>240</v>
      </c>
      <c r="D40" s="2">
        <v>4</v>
      </c>
      <c r="E40" s="2">
        <v>2257926</v>
      </c>
      <c r="F40" s="2">
        <v>7.8</v>
      </c>
      <c r="G40" s="3">
        <v>0.28699999999999998</v>
      </c>
      <c r="H40" s="2">
        <v>155</v>
      </c>
      <c r="I40" s="2">
        <v>161</v>
      </c>
    </row>
    <row r="41" spans="1:9">
      <c r="A41" s="2" t="s">
        <v>82</v>
      </c>
      <c r="B41" s="2" t="s">
        <v>35</v>
      </c>
      <c r="C41" s="2" t="s">
        <v>239</v>
      </c>
      <c r="D41" s="2">
        <v>171</v>
      </c>
      <c r="E41" s="2">
        <v>142622</v>
      </c>
      <c r="F41" s="2">
        <v>7.8</v>
      </c>
      <c r="G41" s="3">
        <v>0.28199999999999997</v>
      </c>
      <c r="H41" s="2">
        <v>154</v>
      </c>
      <c r="I41" s="2">
        <v>147</v>
      </c>
    </row>
    <row r="42" spans="1:9">
      <c r="A42" s="2" t="s">
        <v>141</v>
      </c>
      <c r="B42" s="2" t="s">
        <v>7</v>
      </c>
      <c r="C42" s="2" t="s">
        <v>241</v>
      </c>
      <c r="D42" s="2">
        <v>69</v>
      </c>
      <c r="E42" s="2">
        <v>273613</v>
      </c>
      <c r="F42" s="2">
        <v>7.9</v>
      </c>
      <c r="G42" s="3">
        <v>0.27200000000000002</v>
      </c>
      <c r="H42" s="2">
        <v>153</v>
      </c>
      <c r="I42" s="2">
        <v>155</v>
      </c>
    </row>
    <row r="43" spans="1:9">
      <c r="A43" s="2" t="s">
        <v>140</v>
      </c>
      <c r="B43" s="2" t="s">
        <v>138</v>
      </c>
      <c r="C43" s="2" t="s">
        <v>103</v>
      </c>
      <c r="D43" s="2">
        <v>61</v>
      </c>
      <c r="E43" s="2">
        <v>311647</v>
      </c>
      <c r="F43" s="2">
        <v>7.9</v>
      </c>
      <c r="G43" s="3">
        <v>0.26900000000000002</v>
      </c>
      <c r="H43" s="2">
        <v>152</v>
      </c>
      <c r="I43" s="2">
        <v>142</v>
      </c>
    </row>
    <row r="44" spans="1:9">
      <c r="A44" s="2" t="s">
        <v>13</v>
      </c>
      <c r="B44" s="2" t="s">
        <v>14</v>
      </c>
      <c r="C44" s="2" t="s">
        <v>241</v>
      </c>
      <c r="D44" s="2">
        <v>33</v>
      </c>
      <c r="E44" s="2">
        <v>540922</v>
      </c>
      <c r="F44" s="2">
        <v>7.9</v>
      </c>
      <c r="G44" s="3">
        <v>0.26400000000000001</v>
      </c>
      <c r="H44" s="2">
        <v>151</v>
      </c>
      <c r="I44" s="2">
        <v>146</v>
      </c>
    </row>
    <row r="45" spans="1:9">
      <c r="A45" s="2" t="s">
        <v>19</v>
      </c>
      <c r="B45" s="2" t="s">
        <v>7</v>
      </c>
      <c r="C45" s="2" t="s">
        <v>240</v>
      </c>
      <c r="D45" s="2">
        <v>15</v>
      </c>
      <c r="E45" s="2">
        <v>786386</v>
      </c>
      <c r="F45" s="2">
        <v>7.9</v>
      </c>
      <c r="G45" s="3">
        <v>0.26</v>
      </c>
      <c r="H45" s="2">
        <v>150</v>
      </c>
      <c r="I45" s="2">
        <v>170</v>
      </c>
    </row>
    <row r="46" spans="1:9">
      <c r="A46" s="2" t="s">
        <v>131</v>
      </c>
      <c r="B46" s="2" t="s">
        <v>35</v>
      </c>
      <c r="C46" s="2" t="s">
        <v>239</v>
      </c>
      <c r="D46" s="2">
        <v>80</v>
      </c>
      <c r="E46" s="2">
        <v>235860</v>
      </c>
      <c r="F46" s="2">
        <v>8</v>
      </c>
      <c r="G46" s="3">
        <v>0.255</v>
      </c>
      <c r="H46" s="2">
        <v>149</v>
      </c>
      <c r="I46" s="2">
        <v>145</v>
      </c>
    </row>
    <row r="47" spans="1:9">
      <c r="A47" s="2" t="s">
        <v>217</v>
      </c>
      <c r="B47" s="2" t="s">
        <v>7</v>
      </c>
      <c r="C47" s="2" t="s">
        <v>240</v>
      </c>
      <c r="D47" s="2">
        <v>144</v>
      </c>
      <c r="E47" s="2">
        <v>163351</v>
      </c>
      <c r="F47" s="2">
        <v>8</v>
      </c>
      <c r="G47" s="3">
        <v>0.253</v>
      </c>
      <c r="H47" s="2">
        <v>148</v>
      </c>
      <c r="I47" s="2">
        <v>157</v>
      </c>
    </row>
    <row r="48" spans="1:9">
      <c r="A48" s="2" t="s">
        <v>158</v>
      </c>
      <c r="B48" s="2" t="s">
        <v>25</v>
      </c>
      <c r="C48" s="2" t="s">
        <v>244</v>
      </c>
      <c r="D48" s="2">
        <v>23</v>
      </c>
      <c r="E48" s="2">
        <v>616627</v>
      </c>
      <c r="F48" s="2">
        <v>8</v>
      </c>
      <c r="G48" s="3">
        <v>0.251</v>
      </c>
      <c r="H48" s="2">
        <v>147</v>
      </c>
      <c r="I48" s="2">
        <v>128</v>
      </c>
    </row>
    <row r="49" spans="1:9">
      <c r="A49" s="2" t="s">
        <v>33</v>
      </c>
      <c r="B49" s="2" t="s">
        <v>34</v>
      </c>
      <c r="C49" s="2" t="s">
        <v>103</v>
      </c>
      <c r="D49" s="2">
        <v>70</v>
      </c>
      <c r="E49" s="2">
        <v>270240</v>
      </c>
      <c r="F49" s="2">
        <v>8</v>
      </c>
      <c r="G49" s="3">
        <v>0.24399999999999999</v>
      </c>
      <c r="H49" s="2">
        <v>146</v>
      </c>
      <c r="I49" s="2">
        <v>141</v>
      </c>
    </row>
    <row r="50" spans="1:9">
      <c r="A50" s="2" t="s">
        <v>24</v>
      </c>
      <c r="B50" s="2" t="s">
        <v>25</v>
      </c>
      <c r="C50" s="2" t="s">
        <v>244</v>
      </c>
      <c r="D50" s="2">
        <v>192</v>
      </c>
      <c r="E50" s="2">
        <v>126626</v>
      </c>
      <c r="F50" s="2">
        <v>8.1</v>
      </c>
      <c r="G50" s="3">
        <v>0.24099999999999999</v>
      </c>
      <c r="H50" s="2">
        <v>145</v>
      </c>
      <c r="I50" s="2">
        <v>134</v>
      </c>
    </row>
    <row r="51" spans="1:9">
      <c r="A51" s="2" t="s">
        <v>164</v>
      </c>
      <c r="B51" s="2" t="s">
        <v>9</v>
      </c>
      <c r="C51" s="2" t="s">
        <v>238</v>
      </c>
      <c r="D51" s="2">
        <v>182</v>
      </c>
      <c r="E51" s="2">
        <v>133963</v>
      </c>
      <c r="F51" s="2">
        <v>8.1</v>
      </c>
      <c r="G51" s="3">
        <v>0.24099999999999999</v>
      </c>
      <c r="H51" s="2">
        <v>144</v>
      </c>
      <c r="I51" s="2">
        <v>143</v>
      </c>
    </row>
    <row r="52" spans="1:9">
      <c r="A52" s="2" t="s">
        <v>78</v>
      </c>
      <c r="B52" s="2" t="s">
        <v>9</v>
      </c>
      <c r="C52" s="2" t="s">
        <v>238</v>
      </c>
      <c r="D52" s="2">
        <v>164</v>
      </c>
      <c r="E52" s="2">
        <v>144291</v>
      </c>
      <c r="F52" s="2">
        <v>8.1</v>
      </c>
      <c r="G52" s="3">
        <v>0.23799999999999999</v>
      </c>
      <c r="H52" s="2">
        <v>143</v>
      </c>
      <c r="I52" s="2">
        <v>122</v>
      </c>
    </row>
    <row r="53" spans="1:9">
      <c r="A53" s="2" t="s">
        <v>193</v>
      </c>
      <c r="B53" s="2" t="s">
        <v>7</v>
      </c>
      <c r="C53" s="2" t="s">
        <v>240</v>
      </c>
      <c r="D53" s="2">
        <v>7</v>
      </c>
      <c r="E53" s="2">
        <v>1373668</v>
      </c>
      <c r="F53" s="2">
        <v>8.1</v>
      </c>
      <c r="G53" s="3">
        <v>0.23300000000000001</v>
      </c>
      <c r="H53" s="2">
        <v>142</v>
      </c>
      <c r="I53" s="2">
        <v>163</v>
      </c>
    </row>
    <row r="54" spans="1:9">
      <c r="A54" s="2" t="s">
        <v>166</v>
      </c>
      <c r="B54" s="2" t="s">
        <v>25</v>
      </c>
      <c r="C54" s="2" t="s">
        <v>244</v>
      </c>
      <c r="D54" s="2">
        <v>109</v>
      </c>
      <c r="E54" s="2">
        <v>199638</v>
      </c>
      <c r="F54" s="2">
        <v>8.1</v>
      </c>
      <c r="G54" s="3">
        <v>0.23200000000000001</v>
      </c>
      <c r="H54" s="2">
        <v>141</v>
      </c>
      <c r="I54" s="2">
        <v>136</v>
      </c>
    </row>
    <row r="55" spans="1:9">
      <c r="A55" s="2" t="s">
        <v>152</v>
      </c>
      <c r="B55" s="2" t="s">
        <v>9</v>
      </c>
      <c r="C55" s="2" t="s">
        <v>238</v>
      </c>
      <c r="D55" s="2">
        <v>38</v>
      </c>
      <c r="E55" s="2">
        <v>466676</v>
      </c>
      <c r="F55" s="2">
        <v>8.1</v>
      </c>
      <c r="G55" s="3">
        <v>0.22800000000000001</v>
      </c>
      <c r="H55" s="2">
        <v>140</v>
      </c>
      <c r="I55" s="2">
        <v>127</v>
      </c>
    </row>
    <row r="56" spans="1:9">
      <c r="A56" s="2" t="s">
        <v>8</v>
      </c>
      <c r="B56" s="2" t="s">
        <v>9</v>
      </c>
      <c r="C56" s="2" t="s">
        <v>238</v>
      </c>
      <c r="D56" s="2">
        <v>56</v>
      </c>
      <c r="E56" s="2">
        <v>337896</v>
      </c>
      <c r="F56" s="2">
        <v>8.1999999999999993</v>
      </c>
      <c r="G56" s="3">
        <v>0.223</v>
      </c>
      <c r="H56" s="2">
        <v>139</v>
      </c>
      <c r="I56" s="2">
        <v>139</v>
      </c>
    </row>
    <row r="57" spans="1:9">
      <c r="A57" s="2" t="s">
        <v>213</v>
      </c>
      <c r="B57" s="2" t="s">
        <v>80</v>
      </c>
      <c r="C57" s="2" t="s">
        <v>238</v>
      </c>
      <c r="D57" s="2">
        <v>28</v>
      </c>
      <c r="E57" s="2">
        <v>567641</v>
      </c>
      <c r="F57" s="2">
        <v>8.1999999999999993</v>
      </c>
      <c r="G57" s="3">
        <v>0.222</v>
      </c>
      <c r="H57" s="2">
        <v>138</v>
      </c>
      <c r="I57" s="2">
        <v>144</v>
      </c>
    </row>
    <row r="58" spans="1:9">
      <c r="A58" s="2" t="s">
        <v>225</v>
      </c>
      <c r="B58" s="2" t="s">
        <v>9</v>
      </c>
      <c r="C58" s="2" t="s">
        <v>238</v>
      </c>
      <c r="D58" s="2">
        <v>180</v>
      </c>
      <c r="E58" s="2">
        <v>135285</v>
      </c>
      <c r="F58" s="2">
        <v>8.1999999999999993</v>
      </c>
      <c r="G58" s="3">
        <v>0.221</v>
      </c>
      <c r="H58" s="2">
        <v>137</v>
      </c>
      <c r="I58" s="2">
        <v>138</v>
      </c>
    </row>
    <row r="59" spans="1:9">
      <c r="A59" s="2" t="s">
        <v>197</v>
      </c>
      <c r="B59" s="2" t="s">
        <v>9</v>
      </c>
      <c r="C59" s="2" t="s">
        <v>238</v>
      </c>
      <c r="D59" s="2">
        <v>10</v>
      </c>
      <c r="E59" s="2">
        <v>964695</v>
      </c>
      <c r="F59" s="2">
        <v>8.1999999999999993</v>
      </c>
      <c r="G59" s="3">
        <v>0.219</v>
      </c>
      <c r="H59" s="2">
        <v>136</v>
      </c>
      <c r="I59" s="2">
        <v>131</v>
      </c>
    </row>
    <row r="60" spans="1:9">
      <c r="A60" s="2" t="s">
        <v>205</v>
      </c>
      <c r="B60" s="2" t="s">
        <v>80</v>
      </c>
      <c r="C60" s="2" t="s">
        <v>238</v>
      </c>
      <c r="D60" s="2">
        <v>89</v>
      </c>
      <c r="E60" s="2">
        <v>224387</v>
      </c>
      <c r="F60" s="2">
        <v>8.1999999999999993</v>
      </c>
      <c r="G60" s="3">
        <v>0.217</v>
      </c>
      <c r="H60" s="2">
        <v>135</v>
      </c>
      <c r="I60" s="2">
        <v>126</v>
      </c>
    </row>
    <row r="61" spans="1:9">
      <c r="A61" s="2" t="s">
        <v>212</v>
      </c>
      <c r="B61" s="2" t="s">
        <v>9</v>
      </c>
      <c r="C61" s="2" t="s">
        <v>238</v>
      </c>
      <c r="D61" s="2">
        <v>39</v>
      </c>
      <c r="E61" s="2">
        <v>462604</v>
      </c>
      <c r="F61" s="2">
        <v>8.3000000000000007</v>
      </c>
      <c r="G61" s="3">
        <v>0.20100000000000001</v>
      </c>
      <c r="H61" s="2">
        <v>134</v>
      </c>
      <c r="I61" s="2">
        <v>121</v>
      </c>
    </row>
    <row r="62" spans="1:9">
      <c r="A62" s="2" t="s">
        <v>134</v>
      </c>
      <c r="B62" s="2" t="s">
        <v>7</v>
      </c>
      <c r="C62" s="2" t="s">
        <v>240</v>
      </c>
      <c r="D62" s="2">
        <v>162</v>
      </c>
      <c r="E62" s="2">
        <v>145789</v>
      </c>
      <c r="F62" s="2">
        <v>8.4</v>
      </c>
      <c r="G62" s="3">
        <v>0.19600000000000001</v>
      </c>
      <c r="H62" s="2">
        <v>133</v>
      </c>
      <c r="I62" s="2">
        <v>125</v>
      </c>
    </row>
    <row r="63" spans="1:9">
      <c r="A63" s="2" t="s">
        <v>227</v>
      </c>
      <c r="B63" s="2" t="s">
        <v>35</v>
      </c>
      <c r="C63" s="2" t="s">
        <v>239</v>
      </c>
      <c r="D63" s="2">
        <v>126</v>
      </c>
      <c r="E63" s="2">
        <v>184892</v>
      </c>
      <c r="F63" s="2">
        <v>8.4</v>
      </c>
      <c r="G63" s="3">
        <v>0.19400000000000001</v>
      </c>
      <c r="H63" s="2">
        <v>132</v>
      </c>
      <c r="I63" s="2">
        <v>123</v>
      </c>
    </row>
    <row r="64" spans="1:9">
      <c r="A64" s="2" t="s">
        <v>54</v>
      </c>
      <c r="B64" s="2" t="s">
        <v>9</v>
      </c>
      <c r="C64" s="2" t="s">
        <v>238</v>
      </c>
      <c r="D64" s="2">
        <v>157</v>
      </c>
      <c r="E64" s="2">
        <v>151027</v>
      </c>
      <c r="F64" s="2">
        <v>8.4</v>
      </c>
      <c r="G64" s="3">
        <v>0.189</v>
      </c>
      <c r="H64" s="2">
        <v>131</v>
      </c>
      <c r="I64" s="2">
        <v>130</v>
      </c>
    </row>
    <row r="65" spans="1:9">
      <c r="A65" s="2" t="s">
        <v>229</v>
      </c>
      <c r="B65" s="2" t="s">
        <v>7</v>
      </c>
      <c r="C65" s="2" t="s">
        <v>240</v>
      </c>
      <c r="D65" s="2">
        <v>17</v>
      </c>
      <c r="E65" s="2">
        <v>727577</v>
      </c>
      <c r="F65" s="2">
        <v>8.4</v>
      </c>
      <c r="G65" s="3">
        <v>0.188</v>
      </c>
      <c r="H65" s="2">
        <v>130</v>
      </c>
      <c r="I65" s="2">
        <v>140</v>
      </c>
    </row>
    <row r="66" spans="1:9">
      <c r="A66" s="2" t="s">
        <v>110</v>
      </c>
      <c r="B66" s="2" t="s">
        <v>7</v>
      </c>
      <c r="C66" s="2" t="s">
        <v>240</v>
      </c>
      <c r="D66" s="2">
        <v>190</v>
      </c>
      <c r="E66" s="2">
        <v>127672</v>
      </c>
      <c r="F66" s="2">
        <v>8.4</v>
      </c>
      <c r="G66" s="3">
        <v>0.185</v>
      </c>
      <c r="H66" s="2">
        <v>129</v>
      </c>
      <c r="I66" s="2" t="s">
        <v>49</v>
      </c>
    </row>
    <row r="67" spans="1:9">
      <c r="A67" s="2" t="s">
        <v>143</v>
      </c>
      <c r="B67" s="2" t="s">
        <v>65</v>
      </c>
      <c r="C67" s="2" t="s">
        <v>244</v>
      </c>
      <c r="D67" s="2">
        <v>30</v>
      </c>
      <c r="E67" s="2">
        <v>566143</v>
      </c>
      <c r="F67" s="2">
        <v>8.5</v>
      </c>
      <c r="G67" s="3">
        <v>0.17799999999999999</v>
      </c>
      <c r="H67" s="2">
        <v>128</v>
      </c>
      <c r="I67" s="2">
        <v>113</v>
      </c>
    </row>
    <row r="68" spans="1:9">
      <c r="A68" s="2" t="s">
        <v>53</v>
      </c>
      <c r="B68" s="2" t="s">
        <v>1</v>
      </c>
      <c r="C68" s="2" t="s">
        <v>243</v>
      </c>
      <c r="D68" s="2">
        <v>16</v>
      </c>
      <c r="E68" s="2">
        <v>769332</v>
      </c>
      <c r="F68" s="2">
        <v>8.6</v>
      </c>
      <c r="G68" s="3">
        <v>0.16200000000000001</v>
      </c>
      <c r="H68" s="2">
        <v>127</v>
      </c>
      <c r="I68" s="2">
        <v>118</v>
      </c>
    </row>
    <row r="69" spans="1:9">
      <c r="A69" s="2" t="s">
        <v>10</v>
      </c>
      <c r="B69" s="2" t="s">
        <v>11</v>
      </c>
      <c r="C69" s="2" t="s">
        <v>244</v>
      </c>
      <c r="D69" s="2">
        <v>66</v>
      </c>
      <c r="E69" s="2">
        <v>286174</v>
      </c>
      <c r="F69" s="2">
        <v>8.6999999999999993</v>
      </c>
      <c r="G69" s="3">
        <v>0.14799999999999999</v>
      </c>
      <c r="H69" s="2">
        <v>126</v>
      </c>
      <c r="I69" s="2">
        <v>124</v>
      </c>
    </row>
    <row r="70" spans="1:9">
      <c r="A70" s="2" t="s">
        <v>121</v>
      </c>
      <c r="B70" s="2" t="s">
        <v>18</v>
      </c>
      <c r="C70" s="2" t="s">
        <v>243</v>
      </c>
      <c r="D70" s="2">
        <v>169</v>
      </c>
      <c r="E70" s="2">
        <v>143661</v>
      </c>
      <c r="F70" s="2">
        <v>8.6999999999999993</v>
      </c>
      <c r="G70" s="3">
        <v>0.14399999999999999</v>
      </c>
      <c r="H70" s="2">
        <v>125</v>
      </c>
      <c r="I70" s="2">
        <v>133</v>
      </c>
    </row>
    <row r="71" spans="1:9">
      <c r="A71" s="2" t="s">
        <v>199</v>
      </c>
      <c r="B71" s="2" t="s">
        <v>9</v>
      </c>
      <c r="C71" s="2" t="s">
        <v>238</v>
      </c>
      <c r="D71" s="2">
        <v>141</v>
      </c>
      <c r="E71" s="2">
        <v>169174</v>
      </c>
      <c r="F71" s="2">
        <v>8.8000000000000007</v>
      </c>
      <c r="G71" s="3">
        <v>0.13900000000000001</v>
      </c>
      <c r="H71" s="2">
        <v>124</v>
      </c>
      <c r="I71" s="2">
        <v>135</v>
      </c>
    </row>
    <row r="72" spans="1:9">
      <c r="A72" s="2" t="s">
        <v>42</v>
      </c>
      <c r="B72" s="2" t="s">
        <v>38</v>
      </c>
      <c r="C72" s="2" t="s">
        <v>239</v>
      </c>
      <c r="D72" s="2">
        <v>18</v>
      </c>
      <c r="E72" s="2">
        <v>704422</v>
      </c>
      <c r="F72" s="2">
        <v>8.8000000000000007</v>
      </c>
      <c r="G72" s="3">
        <v>0.13800000000000001</v>
      </c>
      <c r="H72" s="2">
        <v>123</v>
      </c>
      <c r="I72" s="2">
        <v>129</v>
      </c>
    </row>
    <row r="73" spans="1:9">
      <c r="A73" s="2" t="s">
        <v>126</v>
      </c>
      <c r="B73" s="2" t="s">
        <v>9</v>
      </c>
      <c r="C73" s="2" t="s">
        <v>238</v>
      </c>
      <c r="D73" s="2">
        <v>135</v>
      </c>
      <c r="E73" s="2">
        <v>172901</v>
      </c>
      <c r="F73" s="2">
        <v>8.8000000000000007</v>
      </c>
      <c r="G73" s="3">
        <v>0.13600000000000001</v>
      </c>
      <c r="H73" s="2">
        <v>122</v>
      </c>
      <c r="I73" s="2">
        <v>110</v>
      </c>
    </row>
    <row r="74" spans="1:9">
      <c r="A74" s="2" t="s">
        <v>165</v>
      </c>
      <c r="B74" s="2" t="s">
        <v>34</v>
      </c>
      <c r="C74" s="2" t="s">
        <v>103</v>
      </c>
      <c r="D74" s="2">
        <v>176</v>
      </c>
      <c r="E74" s="2">
        <v>138560</v>
      </c>
      <c r="F74" s="2">
        <v>8.8000000000000007</v>
      </c>
      <c r="G74" s="3">
        <v>0.13500000000000001</v>
      </c>
      <c r="H74" s="2">
        <v>121</v>
      </c>
      <c r="I74" s="2">
        <v>111</v>
      </c>
    </row>
    <row r="75" spans="1:9">
      <c r="A75" s="2" t="s">
        <v>159</v>
      </c>
      <c r="B75" s="2" t="s">
        <v>23</v>
      </c>
      <c r="C75" s="2" t="s">
        <v>241</v>
      </c>
      <c r="D75" s="2">
        <v>110</v>
      </c>
      <c r="E75" s="2">
        <v>199244</v>
      </c>
      <c r="F75" s="2">
        <v>8.8000000000000007</v>
      </c>
      <c r="G75" s="3">
        <v>0.13500000000000001</v>
      </c>
      <c r="H75" s="2">
        <v>120</v>
      </c>
      <c r="I75" s="2">
        <v>106</v>
      </c>
    </row>
    <row r="76" spans="1:9">
      <c r="A76" s="2" t="s">
        <v>211</v>
      </c>
      <c r="B76" s="2" t="s">
        <v>104</v>
      </c>
      <c r="C76" s="2" t="s">
        <v>241</v>
      </c>
      <c r="D76" s="2">
        <v>119</v>
      </c>
      <c r="E76" s="2">
        <v>191933</v>
      </c>
      <c r="F76" s="2">
        <v>8.8000000000000007</v>
      </c>
      <c r="G76" s="3">
        <v>0.13400000000000001</v>
      </c>
      <c r="H76" s="2">
        <v>119</v>
      </c>
      <c r="I76" s="2">
        <v>89</v>
      </c>
    </row>
    <row r="77" spans="1:9">
      <c r="A77" s="2" t="s">
        <v>150</v>
      </c>
      <c r="B77" s="2" t="s">
        <v>34</v>
      </c>
      <c r="C77" s="2" t="s">
        <v>103</v>
      </c>
      <c r="D77" s="2">
        <v>98</v>
      </c>
      <c r="E77" s="2">
        <v>207294</v>
      </c>
      <c r="F77" s="2">
        <v>8.8000000000000007</v>
      </c>
      <c r="G77" s="3">
        <v>0.13400000000000001</v>
      </c>
      <c r="H77" s="2">
        <v>118</v>
      </c>
      <c r="I77" s="2">
        <v>105</v>
      </c>
    </row>
    <row r="78" spans="1:9">
      <c r="A78" s="2" t="s">
        <v>195</v>
      </c>
      <c r="B78" s="2" t="s">
        <v>9</v>
      </c>
      <c r="C78" s="2" t="s">
        <v>238</v>
      </c>
      <c r="D78" s="2">
        <v>8</v>
      </c>
      <c r="E78" s="2">
        <v>1306300</v>
      </c>
      <c r="F78" s="2">
        <v>8.9</v>
      </c>
      <c r="G78" s="3">
        <v>0.127</v>
      </c>
      <c r="H78" s="2">
        <v>117</v>
      </c>
      <c r="I78" s="2">
        <v>103</v>
      </c>
    </row>
    <row r="79" spans="1:9">
      <c r="A79" s="2" t="s">
        <v>198</v>
      </c>
      <c r="B79" s="2" t="s">
        <v>9</v>
      </c>
      <c r="C79" s="2" t="s">
        <v>238</v>
      </c>
      <c r="D79" s="2">
        <v>55</v>
      </c>
      <c r="E79" s="2">
        <v>340338</v>
      </c>
      <c r="F79" s="2">
        <v>8.9</v>
      </c>
      <c r="G79" s="3">
        <v>0.124</v>
      </c>
      <c r="H79" s="2">
        <v>116</v>
      </c>
      <c r="I79" s="2">
        <v>120</v>
      </c>
    </row>
    <row r="80" spans="1:9">
      <c r="A80" s="2" t="s">
        <v>58</v>
      </c>
      <c r="B80" s="2" t="s">
        <v>59</v>
      </c>
      <c r="C80" s="2" t="s">
        <v>243</v>
      </c>
      <c r="D80" s="2">
        <v>11</v>
      </c>
      <c r="E80" s="2">
        <v>910921</v>
      </c>
      <c r="F80" s="2">
        <v>8.9</v>
      </c>
      <c r="G80" s="3">
        <v>0.122</v>
      </c>
      <c r="H80" s="2">
        <v>115</v>
      </c>
      <c r="I80" s="2">
        <v>114</v>
      </c>
    </row>
    <row r="81" spans="1:9">
      <c r="A81" s="2" t="s">
        <v>156</v>
      </c>
      <c r="B81" s="2" t="s">
        <v>14</v>
      </c>
      <c r="C81" s="2" t="s">
        <v>239</v>
      </c>
      <c r="D81" s="2">
        <v>181</v>
      </c>
      <c r="E81" s="2">
        <v>134699</v>
      </c>
      <c r="F81" s="2">
        <v>8.9</v>
      </c>
      <c r="G81" s="3">
        <v>0.122</v>
      </c>
      <c r="H81" s="2">
        <v>114</v>
      </c>
      <c r="I81" s="2">
        <v>94</v>
      </c>
    </row>
    <row r="82" spans="1:9">
      <c r="A82" s="2" t="s">
        <v>149</v>
      </c>
      <c r="B82" s="2" t="s">
        <v>9</v>
      </c>
      <c r="C82" s="2" t="s">
        <v>238</v>
      </c>
      <c r="D82" s="2">
        <v>62</v>
      </c>
      <c r="E82" s="2">
        <v>297841</v>
      </c>
      <c r="F82" s="2">
        <v>8.9</v>
      </c>
      <c r="G82" s="3">
        <v>0.12</v>
      </c>
      <c r="H82" s="2">
        <v>113</v>
      </c>
      <c r="I82" s="2">
        <v>117</v>
      </c>
    </row>
    <row r="83" spans="1:9">
      <c r="A83" s="2" t="s">
        <v>16</v>
      </c>
      <c r="B83" s="2" t="s">
        <v>18</v>
      </c>
      <c r="C83" s="2" t="s">
        <v>243</v>
      </c>
      <c r="D83" s="2">
        <v>134</v>
      </c>
      <c r="E83" s="2">
        <v>172950</v>
      </c>
      <c r="F83" s="2">
        <v>9</v>
      </c>
      <c r="G83" s="3">
        <v>0.115</v>
      </c>
      <c r="H83" s="2">
        <v>112</v>
      </c>
      <c r="I83" s="2">
        <v>137</v>
      </c>
    </row>
    <row r="84" spans="1:9">
      <c r="A84" s="2" t="s">
        <v>216</v>
      </c>
      <c r="B84" s="2" t="s">
        <v>9</v>
      </c>
      <c r="C84" s="2" t="s">
        <v>238</v>
      </c>
      <c r="D84" s="2">
        <v>116</v>
      </c>
      <c r="E84" s="2">
        <v>193366</v>
      </c>
      <c r="F84" s="2">
        <v>9</v>
      </c>
      <c r="G84" s="3">
        <v>0.114</v>
      </c>
      <c r="H84" s="2">
        <v>111</v>
      </c>
      <c r="I84" s="2">
        <v>87</v>
      </c>
    </row>
    <row r="85" spans="1:9">
      <c r="A85" s="2" t="s">
        <v>47</v>
      </c>
      <c r="B85" s="2" t="s">
        <v>1</v>
      </c>
      <c r="C85" s="2" t="s">
        <v>243</v>
      </c>
      <c r="D85" s="2">
        <v>57</v>
      </c>
      <c r="E85" s="2">
        <v>333012</v>
      </c>
      <c r="F85" s="2">
        <v>9</v>
      </c>
      <c r="G85" s="3">
        <v>0.113</v>
      </c>
      <c r="H85" s="2">
        <v>110</v>
      </c>
      <c r="I85" s="2">
        <v>79</v>
      </c>
    </row>
    <row r="86" spans="1:9">
      <c r="A86" s="2" t="s">
        <v>185</v>
      </c>
      <c r="B86" s="2" t="s">
        <v>5</v>
      </c>
      <c r="C86" s="2" t="s">
        <v>239</v>
      </c>
      <c r="D86" s="2">
        <v>41</v>
      </c>
      <c r="E86" s="2">
        <v>433575</v>
      </c>
      <c r="F86" s="2">
        <v>9</v>
      </c>
      <c r="G86" s="3">
        <v>0.112</v>
      </c>
      <c r="H86" s="2">
        <v>109</v>
      </c>
      <c r="I86" s="2">
        <v>97</v>
      </c>
    </row>
    <row r="87" spans="1:9">
      <c r="A87" s="2" t="s">
        <v>51</v>
      </c>
      <c r="B87" s="2" t="s">
        <v>52</v>
      </c>
      <c r="C87" s="2" t="s">
        <v>239</v>
      </c>
      <c r="D87" s="2">
        <v>187</v>
      </c>
      <c r="E87" s="2">
        <v>129333</v>
      </c>
      <c r="F87" s="2">
        <v>9</v>
      </c>
      <c r="G87" s="3">
        <v>0.11</v>
      </c>
      <c r="H87" s="2">
        <v>108</v>
      </c>
      <c r="I87" s="2">
        <v>99</v>
      </c>
    </row>
    <row r="88" spans="1:9">
      <c r="A88" s="2" t="s">
        <v>174</v>
      </c>
      <c r="B88" s="2" t="s">
        <v>127</v>
      </c>
      <c r="C88" s="2" t="s">
        <v>245</v>
      </c>
      <c r="D88" s="2">
        <v>47</v>
      </c>
      <c r="E88" s="2">
        <v>389625</v>
      </c>
      <c r="F88" s="2">
        <v>9</v>
      </c>
      <c r="G88" s="3">
        <v>0.108</v>
      </c>
      <c r="H88" s="2">
        <v>107</v>
      </c>
      <c r="I88" s="2">
        <v>92</v>
      </c>
    </row>
    <row r="89" spans="1:9">
      <c r="A89" s="2" t="s">
        <v>209</v>
      </c>
      <c r="B89" s="2" t="s">
        <v>9</v>
      </c>
      <c r="C89" s="2" t="s">
        <v>238</v>
      </c>
      <c r="D89" s="2">
        <v>120</v>
      </c>
      <c r="E89" s="2">
        <v>191754</v>
      </c>
      <c r="F89" s="2">
        <v>9</v>
      </c>
      <c r="G89" s="3">
        <v>0.107</v>
      </c>
      <c r="H89" s="2">
        <v>106</v>
      </c>
      <c r="I89" s="2">
        <v>116</v>
      </c>
    </row>
    <row r="90" spans="1:9">
      <c r="A90" s="2" t="s">
        <v>63</v>
      </c>
      <c r="B90" s="2" t="s">
        <v>9</v>
      </c>
      <c r="C90" s="2" t="s">
        <v>238</v>
      </c>
      <c r="D90" s="2">
        <v>174</v>
      </c>
      <c r="E90" s="2">
        <v>140170</v>
      </c>
      <c r="F90" s="2">
        <v>9.1</v>
      </c>
      <c r="G90" s="3">
        <v>0.10100000000000001</v>
      </c>
      <c r="H90" s="2">
        <v>105</v>
      </c>
      <c r="I90" s="2">
        <v>119</v>
      </c>
    </row>
    <row r="91" spans="1:9">
      <c r="A91" s="2" t="s">
        <v>130</v>
      </c>
      <c r="B91" s="2" t="s">
        <v>9</v>
      </c>
      <c r="C91" s="2" t="s">
        <v>238</v>
      </c>
      <c r="D91" s="2">
        <v>178</v>
      </c>
      <c r="E91" s="2">
        <v>136990</v>
      </c>
      <c r="F91" s="2">
        <v>9.1</v>
      </c>
      <c r="G91" s="3">
        <v>0.1</v>
      </c>
      <c r="H91" s="2">
        <v>104</v>
      </c>
      <c r="I91" s="2">
        <v>101</v>
      </c>
    </row>
    <row r="92" spans="1:9">
      <c r="A92" s="2" t="s">
        <v>190</v>
      </c>
      <c r="B92" s="2" t="s">
        <v>95</v>
      </c>
      <c r="C92" s="2" t="s">
        <v>245</v>
      </c>
      <c r="D92" s="2">
        <v>52</v>
      </c>
      <c r="E92" s="2">
        <v>356587</v>
      </c>
      <c r="F92" s="2">
        <v>9.1</v>
      </c>
      <c r="G92" s="3">
        <v>0.1</v>
      </c>
      <c r="H92" s="2">
        <v>103</v>
      </c>
      <c r="I92" s="2">
        <v>100</v>
      </c>
    </row>
    <row r="93" spans="1:9">
      <c r="A93" s="2" t="s">
        <v>163</v>
      </c>
      <c r="B93" s="2" t="s">
        <v>9</v>
      </c>
      <c r="C93" s="2" t="s">
        <v>238</v>
      </c>
      <c r="D93" s="2">
        <v>64</v>
      </c>
      <c r="E93" s="2">
        <v>287578</v>
      </c>
      <c r="F93" s="2">
        <v>9.1</v>
      </c>
      <c r="G93" s="3">
        <v>9.8000000000000004E-2</v>
      </c>
      <c r="H93" s="2">
        <v>102</v>
      </c>
      <c r="I93" s="2">
        <v>108</v>
      </c>
    </row>
    <row r="94" spans="1:9">
      <c r="A94" s="2" t="s">
        <v>206</v>
      </c>
      <c r="B94" s="2" t="s">
        <v>9</v>
      </c>
      <c r="C94" s="2" t="s">
        <v>238</v>
      </c>
      <c r="D94" s="2">
        <v>138</v>
      </c>
      <c r="E94" s="2">
        <v>171809</v>
      </c>
      <c r="F94" s="2">
        <v>9.1</v>
      </c>
      <c r="G94" s="3">
        <v>9.6000000000000002E-2</v>
      </c>
      <c r="H94" s="2">
        <v>101</v>
      </c>
      <c r="I94" s="2">
        <v>112</v>
      </c>
    </row>
    <row r="95" spans="1:9">
      <c r="A95" s="2" t="s">
        <v>176</v>
      </c>
      <c r="B95" s="2" t="s">
        <v>7</v>
      </c>
      <c r="C95" s="2" t="s">
        <v>246</v>
      </c>
      <c r="D95" s="2">
        <v>194</v>
      </c>
      <c r="E95" s="2">
        <v>126222</v>
      </c>
      <c r="F95" s="2">
        <v>9.1999999999999993</v>
      </c>
      <c r="G95" s="3">
        <v>8.4000000000000005E-2</v>
      </c>
      <c r="H95" s="2">
        <v>100</v>
      </c>
      <c r="I95" s="2">
        <v>132</v>
      </c>
    </row>
    <row r="96" spans="1:9">
      <c r="A96" s="2" t="s">
        <v>186</v>
      </c>
      <c r="B96" s="2" t="s">
        <v>9</v>
      </c>
      <c r="C96" s="2" t="s">
        <v>238</v>
      </c>
      <c r="D96" s="2">
        <v>200</v>
      </c>
      <c r="E96" s="2">
        <v>123520</v>
      </c>
      <c r="F96" s="2">
        <v>9.1999999999999993</v>
      </c>
      <c r="G96" s="3">
        <v>8.4000000000000005E-2</v>
      </c>
      <c r="H96" s="2">
        <v>99</v>
      </c>
      <c r="I96" s="2">
        <v>109</v>
      </c>
    </row>
    <row r="97" spans="1:9">
      <c r="A97" s="2" t="s">
        <v>201</v>
      </c>
      <c r="B97" s="2" t="s">
        <v>155</v>
      </c>
      <c r="C97" s="2" t="s">
        <v>245</v>
      </c>
      <c r="D97" s="2">
        <v>127</v>
      </c>
      <c r="E97" s="2">
        <v>183102</v>
      </c>
      <c r="F97" s="2">
        <v>9.3000000000000007</v>
      </c>
      <c r="G97" s="3">
        <v>7.9000000000000001E-2</v>
      </c>
      <c r="H97" s="2">
        <v>98</v>
      </c>
      <c r="I97" s="2">
        <v>102</v>
      </c>
    </row>
    <row r="98" spans="1:9">
      <c r="A98" s="2" t="s">
        <v>79</v>
      </c>
      <c r="B98" s="2" t="s">
        <v>80</v>
      </c>
      <c r="C98" s="2" t="s">
        <v>238</v>
      </c>
      <c r="D98" s="2">
        <v>71</v>
      </c>
      <c r="E98" s="2">
        <v>256445</v>
      </c>
      <c r="F98" s="2">
        <v>9.3000000000000007</v>
      </c>
      <c r="G98" s="3">
        <v>7.6999999999999999E-2</v>
      </c>
      <c r="H98" s="2">
        <v>97</v>
      </c>
      <c r="I98" s="2">
        <v>96</v>
      </c>
    </row>
    <row r="99" spans="1:9">
      <c r="A99" s="2" t="s">
        <v>94</v>
      </c>
      <c r="B99" s="2" t="s">
        <v>18</v>
      </c>
      <c r="C99" s="2" t="s">
        <v>243</v>
      </c>
      <c r="D99" s="2">
        <v>159</v>
      </c>
      <c r="E99" s="2">
        <v>147648</v>
      </c>
      <c r="F99" s="2">
        <v>9.3000000000000007</v>
      </c>
      <c r="G99" s="3">
        <v>7.0000000000000007E-2</v>
      </c>
      <c r="H99" s="2">
        <v>96</v>
      </c>
      <c r="I99" s="2">
        <v>107</v>
      </c>
    </row>
    <row r="100" spans="1:9">
      <c r="A100" s="2" t="s">
        <v>132</v>
      </c>
      <c r="B100" s="2" t="s">
        <v>9</v>
      </c>
      <c r="C100" s="2" t="s">
        <v>238</v>
      </c>
      <c r="D100" s="2">
        <v>124</v>
      </c>
      <c r="E100" s="2">
        <v>187535</v>
      </c>
      <c r="F100" s="2">
        <v>9.3000000000000007</v>
      </c>
      <c r="G100" s="3">
        <v>7.0000000000000007E-2</v>
      </c>
      <c r="H100" s="2">
        <v>95</v>
      </c>
      <c r="I100" s="2">
        <v>115</v>
      </c>
    </row>
    <row r="101" spans="1:9">
      <c r="A101" s="2" t="s">
        <v>177</v>
      </c>
      <c r="B101" s="2" t="s">
        <v>59</v>
      </c>
      <c r="C101" s="2" t="s">
        <v>243</v>
      </c>
      <c r="D101" s="2">
        <v>183</v>
      </c>
      <c r="E101" s="2">
        <v>133873</v>
      </c>
      <c r="F101" s="2">
        <v>9.4</v>
      </c>
      <c r="G101" s="3">
        <v>6.9000000000000006E-2</v>
      </c>
      <c r="H101" s="2">
        <v>94</v>
      </c>
      <c r="I101" s="2">
        <v>104</v>
      </c>
    </row>
    <row r="102" spans="1:9">
      <c r="A102" s="2" t="s">
        <v>170</v>
      </c>
      <c r="B102" s="2" t="s">
        <v>1</v>
      </c>
      <c r="C102" s="2" t="s">
        <v>243</v>
      </c>
      <c r="D102" s="2">
        <v>60</v>
      </c>
      <c r="E102" s="2">
        <v>316179</v>
      </c>
      <c r="F102" s="2">
        <v>9.4</v>
      </c>
      <c r="G102" s="3">
        <v>6.9000000000000006E-2</v>
      </c>
      <c r="H102" s="2">
        <v>93</v>
      </c>
      <c r="I102" s="2">
        <v>88</v>
      </c>
    </row>
    <row r="103" spans="1:9">
      <c r="A103" s="2" t="s">
        <v>207</v>
      </c>
      <c r="B103" s="2" t="s">
        <v>5</v>
      </c>
      <c r="C103" s="2" t="s">
        <v>239</v>
      </c>
      <c r="D103" s="2">
        <v>118</v>
      </c>
      <c r="E103" s="2">
        <v>193172</v>
      </c>
      <c r="F103" s="2">
        <v>9.4</v>
      </c>
      <c r="G103" s="3">
        <v>6.8000000000000005E-2</v>
      </c>
      <c r="H103" s="2">
        <v>92</v>
      </c>
      <c r="I103" s="2">
        <v>66</v>
      </c>
    </row>
    <row r="104" spans="1:9">
      <c r="A104" s="2" t="s">
        <v>119</v>
      </c>
      <c r="B104" s="2" t="s">
        <v>9</v>
      </c>
      <c r="C104" s="2" t="s">
        <v>238</v>
      </c>
      <c r="D104" s="2">
        <v>105</v>
      </c>
      <c r="E104" s="2">
        <v>202743</v>
      </c>
      <c r="F104" s="2">
        <v>9.4</v>
      </c>
      <c r="G104" s="3">
        <v>6.6000000000000003E-2</v>
      </c>
      <c r="H104" s="2">
        <v>91</v>
      </c>
      <c r="I104" s="2">
        <v>82</v>
      </c>
    </row>
    <row r="105" spans="1:9">
      <c r="A105" s="2" t="s">
        <v>90</v>
      </c>
      <c r="B105" s="2" t="s">
        <v>91</v>
      </c>
      <c r="C105" s="2" t="s">
        <v>241</v>
      </c>
      <c r="D105" s="2">
        <v>132</v>
      </c>
      <c r="E105" s="2">
        <v>175021</v>
      </c>
      <c r="F105" s="2">
        <v>9.4</v>
      </c>
      <c r="G105" s="3">
        <v>6.6000000000000003E-2</v>
      </c>
      <c r="H105" s="2">
        <v>90</v>
      </c>
      <c r="I105" s="2">
        <v>182</v>
      </c>
    </row>
    <row r="106" spans="1:9">
      <c r="A106" s="2" t="s">
        <v>83</v>
      </c>
      <c r="B106" s="2" t="s">
        <v>84</v>
      </c>
      <c r="C106" s="2" t="s">
        <v>247</v>
      </c>
      <c r="D106" s="2">
        <v>50</v>
      </c>
      <c r="E106" s="2">
        <v>374658</v>
      </c>
      <c r="F106" s="2">
        <v>9.4</v>
      </c>
      <c r="G106" s="3">
        <v>6.3E-2</v>
      </c>
      <c r="H106" s="2">
        <v>89</v>
      </c>
      <c r="I106" s="2">
        <v>93</v>
      </c>
    </row>
    <row r="107" spans="1:9">
      <c r="A107" s="2" t="s">
        <v>20</v>
      </c>
      <c r="B107" s="2" t="s">
        <v>9</v>
      </c>
      <c r="C107" s="2" t="s">
        <v>238</v>
      </c>
      <c r="D107" s="2">
        <v>58</v>
      </c>
      <c r="E107" s="2">
        <v>324463</v>
      </c>
      <c r="F107" s="2">
        <v>9.4</v>
      </c>
      <c r="G107" s="3">
        <v>5.8999999999999997E-2</v>
      </c>
      <c r="H107" s="2">
        <v>88</v>
      </c>
      <c r="I107" s="2">
        <v>81</v>
      </c>
    </row>
    <row r="108" spans="1:9">
      <c r="A108" s="2" t="s">
        <v>220</v>
      </c>
      <c r="B108" s="2" t="s">
        <v>9</v>
      </c>
      <c r="C108" s="2" t="s">
        <v>238</v>
      </c>
      <c r="D108" s="2">
        <v>90</v>
      </c>
      <c r="E108" s="2">
        <v>223739</v>
      </c>
      <c r="F108" s="2">
        <v>9.5</v>
      </c>
      <c r="G108" s="3">
        <v>5.7000000000000002E-2</v>
      </c>
      <c r="H108" s="2">
        <v>87</v>
      </c>
      <c r="I108" s="2">
        <v>86</v>
      </c>
    </row>
    <row r="109" spans="1:9">
      <c r="A109" s="2" t="s">
        <v>129</v>
      </c>
      <c r="B109" s="2" t="s">
        <v>9</v>
      </c>
      <c r="C109" s="2" t="s">
        <v>238</v>
      </c>
      <c r="D109" s="2">
        <v>139</v>
      </c>
      <c r="E109" s="2">
        <v>171603</v>
      </c>
      <c r="F109" s="2">
        <v>9.5</v>
      </c>
      <c r="G109" s="3">
        <v>5.3999999999999999E-2</v>
      </c>
      <c r="H109" s="2">
        <v>86</v>
      </c>
      <c r="I109" s="2">
        <v>72</v>
      </c>
    </row>
    <row r="110" spans="1:9">
      <c r="A110" s="2" t="s">
        <v>142</v>
      </c>
      <c r="B110" s="2" t="s">
        <v>9</v>
      </c>
      <c r="C110" s="2" t="s">
        <v>238</v>
      </c>
      <c r="D110" s="2">
        <v>156</v>
      </c>
      <c r="E110" s="2">
        <v>152367</v>
      </c>
      <c r="F110" s="2">
        <v>9.5</v>
      </c>
      <c r="G110" s="3">
        <v>5.3999999999999999E-2</v>
      </c>
      <c r="H110" s="2">
        <v>85</v>
      </c>
      <c r="I110" s="2">
        <v>95</v>
      </c>
    </row>
    <row r="111" spans="1:9">
      <c r="A111" s="2" t="s">
        <v>204</v>
      </c>
      <c r="B111" s="2" t="s">
        <v>127</v>
      </c>
      <c r="C111" s="2" t="s">
        <v>245</v>
      </c>
      <c r="D111" s="2">
        <v>31</v>
      </c>
      <c r="E111" s="2">
        <v>560333</v>
      </c>
      <c r="F111" s="2">
        <v>9.5</v>
      </c>
      <c r="G111" s="3">
        <v>5.0999999999999997E-2</v>
      </c>
      <c r="H111" s="2">
        <v>84</v>
      </c>
      <c r="I111" s="2">
        <v>68</v>
      </c>
    </row>
    <row r="112" spans="1:9">
      <c r="A112" s="2" t="s">
        <v>2</v>
      </c>
      <c r="B112" s="2" t="s">
        <v>3</v>
      </c>
      <c r="C112" s="2" t="s">
        <v>240</v>
      </c>
      <c r="D112" s="2">
        <v>34</v>
      </c>
      <c r="E112" s="2">
        <v>529219</v>
      </c>
      <c r="F112" s="2">
        <v>9.5</v>
      </c>
      <c r="G112" s="3">
        <v>0.05</v>
      </c>
      <c r="H112" s="2">
        <v>83</v>
      </c>
      <c r="I112" s="2">
        <v>71</v>
      </c>
    </row>
    <row r="113" spans="1:9">
      <c r="A113" s="2" t="s">
        <v>15</v>
      </c>
      <c r="B113" s="2" t="s">
        <v>14</v>
      </c>
      <c r="C113" s="2" t="s">
        <v>239</v>
      </c>
      <c r="D113" s="2">
        <v>114</v>
      </c>
      <c r="E113" s="2">
        <v>194343</v>
      </c>
      <c r="F113" s="2">
        <v>9.5</v>
      </c>
      <c r="G113" s="3">
        <v>0.05</v>
      </c>
      <c r="H113" s="2">
        <v>82</v>
      </c>
      <c r="I113" s="2">
        <v>60</v>
      </c>
    </row>
    <row r="114" spans="1:9">
      <c r="A114" s="2" t="s">
        <v>67</v>
      </c>
      <c r="B114" s="2" t="s">
        <v>9</v>
      </c>
      <c r="C114" s="2" t="s">
        <v>238</v>
      </c>
      <c r="D114" s="2">
        <v>123</v>
      </c>
      <c r="E114" s="2">
        <v>188013</v>
      </c>
      <c r="F114" s="2">
        <v>9.5</v>
      </c>
      <c r="G114" s="3">
        <v>4.9000000000000002E-2</v>
      </c>
      <c r="H114" s="2">
        <v>81</v>
      </c>
      <c r="I114" s="2">
        <v>98</v>
      </c>
    </row>
    <row r="115" spans="1:9">
      <c r="A115" s="2" t="s">
        <v>133</v>
      </c>
      <c r="B115" s="2" t="s">
        <v>9</v>
      </c>
      <c r="C115" s="2" t="s">
        <v>238</v>
      </c>
      <c r="D115" s="2">
        <v>167</v>
      </c>
      <c r="E115" s="2">
        <v>143985</v>
      </c>
      <c r="F115" s="2">
        <v>9.5</v>
      </c>
      <c r="G115" s="3">
        <v>4.9000000000000002E-2</v>
      </c>
      <c r="H115" s="2">
        <v>80</v>
      </c>
      <c r="I115" s="2">
        <v>73</v>
      </c>
    </row>
    <row r="116" spans="1:9">
      <c r="A116" s="2" t="s">
        <v>218</v>
      </c>
      <c r="B116" s="2" t="s">
        <v>59</v>
      </c>
      <c r="C116" s="2" t="s">
        <v>243</v>
      </c>
      <c r="D116" s="2">
        <v>115</v>
      </c>
      <c r="E116" s="2">
        <v>193710</v>
      </c>
      <c r="F116" s="2">
        <v>9.6</v>
      </c>
      <c r="G116" s="3">
        <v>4.4999999999999998E-2</v>
      </c>
      <c r="H116" s="2">
        <v>79</v>
      </c>
      <c r="I116" s="2">
        <v>76</v>
      </c>
    </row>
    <row r="117" spans="1:9">
      <c r="A117" s="2" t="s">
        <v>224</v>
      </c>
      <c r="B117" s="2" t="s">
        <v>7</v>
      </c>
      <c r="C117" s="2" t="s">
        <v>240</v>
      </c>
      <c r="D117" s="2">
        <v>22</v>
      </c>
      <c r="E117" s="2">
        <v>620456</v>
      </c>
      <c r="F117" s="2">
        <v>9.6</v>
      </c>
      <c r="G117" s="3">
        <v>3.9E-2</v>
      </c>
      <c r="H117" s="2">
        <v>78</v>
      </c>
      <c r="I117" s="2">
        <v>77</v>
      </c>
    </row>
    <row r="118" spans="1:9">
      <c r="A118" s="2" t="s">
        <v>60</v>
      </c>
      <c r="B118" s="2" t="s">
        <v>38</v>
      </c>
      <c r="C118" s="2" t="s">
        <v>239</v>
      </c>
      <c r="D118" s="2">
        <v>85</v>
      </c>
      <c r="E118" s="2">
        <v>229171</v>
      </c>
      <c r="F118" s="2">
        <v>9.6999999999999993</v>
      </c>
      <c r="G118" s="3">
        <v>3.5999999999999997E-2</v>
      </c>
      <c r="H118" s="2">
        <v>77</v>
      </c>
      <c r="I118" s="2">
        <v>55</v>
      </c>
    </row>
    <row r="119" spans="1:9">
      <c r="A119" s="2" t="s">
        <v>221</v>
      </c>
      <c r="B119" s="2" t="s">
        <v>7</v>
      </c>
      <c r="C119" s="2" t="s">
        <v>240</v>
      </c>
      <c r="D119" s="2">
        <v>65</v>
      </c>
      <c r="E119" s="2">
        <v>287439</v>
      </c>
      <c r="F119" s="2">
        <v>9.6999999999999993</v>
      </c>
      <c r="G119" s="3">
        <v>3.5000000000000003E-2</v>
      </c>
      <c r="H119" s="2">
        <v>76</v>
      </c>
      <c r="I119" s="2">
        <v>90</v>
      </c>
    </row>
    <row r="120" spans="1:9">
      <c r="A120" s="2" t="s">
        <v>146</v>
      </c>
      <c r="B120" s="2" t="s">
        <v>38</v>
      </c>
      <c r="C120" s="2" t="s">
        <v>239</v>
      </c>
      <c r="D120" s="2">
        <v>45</v>
      </c>
      <c r="E120" s="2">
        <v>405612</v>
      </c>
      <c r="F120" s="2">
        <v>9.6999999999999993</v>
      </c>
      <c r="G120" s="3">
        <v>3.5000000000000003E-2</v>
      </c>
      <c r="H120" s="2">
        <v>75</v>
      </c>
      <c r="I120" s="2">
        <v>85</v>
      </c>
    </row>
    <row r="121" spans="1:9">
      <c r="A121" s="2" t="s">
        <v>188</v>
      </c>
      <c r="B121" s="2" t="s">
        <v>35</v>
      </c>
      <c r="C121" s="2" t="s">
        <v>239</v>
      </c>
      <c r="D121" s="2">
        <v>77</v>
      </c>
      <c r="E121" s="2">
        <v>244324</v>
      </c>
      <c r="F121" s="2">
        <v>9.6999999999999993</v>
      </c>
      <c r="G121" s="3">
        <v>3.3000000000000002E-2</v>
      </c>
      <c r="H121" s="2">
        <v>74</v>
      </c>
      <c r="I121" s="2">
        <v>80</v>
      </c>
    </row>
    <row r="122" spans="1:9">
      <c r="A122" s="2" t="s">
        <v>92</v>
      </c>
      <c r="B122" s="2" t="s">
        <v>35</v>
      </c>
      <c r="C122" s="2" t="s">
        <v>239</v>
      </c>
      <c r="D122" s="2">
        <v>13</v>
      </c>
      <c r="E122" s="2">
        <v>813518</v>
      </c>
      <c r="F122" s="2">
        <v>9.6999999999999993</v>
      </c>
      <c r="G122" s="3">
        <v>3.1E-2</v>
      </c>
      <c r="H122" s="2">
        <v>73</v>
      </c>
      <c r="I122" s="2">
        <v>69</v>
      </c>
    </row>
    <row r="123" spans="1:9">
      <c r="A123" s="2" t="s">
        <v>200</v>
      </c>
      <c r="B123" s="2" t="s">
        <v>9</v>
      </c>
      <c r="C123" s="2" t="s">
        <v>238</v>
      </c>
      <c r="D123" s="2">
        <v>148</v>
      </c>
      <c r="E123" s="2">
        <v>157468</v>
      </c>
      <c r="F123" s="2">
        <v>9.6999999999999993</v>
      </c>
      <c r="G123" s="3">
        <v>3.1E-2</v>
      </c>
      <c r="H123" s="2">
        <v>72</v>
      </c>
      <c r="I123" s="2">
        <v>61</v>
      </c>
    </row>
    <row r="124" spans="1:9">
      <c r="A124" s="2" t="s">
        <v>76</v>
      </c>
      <c r="B124" s="2" t="s">
        <v>5</v>
      </c>
      <c r="C124" s="2" t="s">
        <v>239</v>
      </c>
      <c r="D124" s="2">
        <v>166</v>
      </c>
      <c r="E124" s="2">
        <v>144236</v>
      </c>
      <c r="F124" s="2">
        <v>9.6999999999999993</v>
      </c>
      <c r="G124" s="3">
        <v>0.03</v>
      </c>
      <c r="H124" s="2">
        <v>71</v>
      </c>
      <c r="I124" s="2">
        <v>54</v>
      </c>
    </row>
    <row r="125" spans="1:9">
      <c r="A125" s="2" t="s">
        <v>105</v>
      </c>
      <c r="B125" s="2" t="s">
        <v>101</v>
      </c>
      <c r="C125" s="2" t="s">
        <v>245</v>
      </c>
      <c r="D125" s="2">
        <v>29</v>
      </c>
      <c r="E125" s="2">
        <v>566503</v>
      </c>
      <c r="F125" s="2">
        <v>9.6999999999999993</v>
      </c>
      <c r="G125" s="3">
        <v>2.8000000000000001E-2</v>
      </c>
      <c r="H125" s="2">
        <v>70</v>
      </c>
      <c r="I125" s="2">
        <v>43</v>
      </c>
    </row>
    <row r="126" spans="1:9">
      <c r="A126" s="2" t="s">
        <v>106</v>
      </c>
      <c r="B126" s="2" t="s">
        <v>7</v>
      </c>
      <c r="C126" s="2" t="s">
        <v>240</v>
      </c>
      <c r="D126" s="2">
        <v>87</v>
      </c>
      <c r="E126" s="2">
        <v>225859</v>
      </c>
      <c r="F126" s="2">
        <v>9.8000000000000007</v>
      </c>
      <c r="G126" s="3">
        <v>2.5000000000000001E-2</v>
      </c>
      <c r="H126" s="2">
        <v>69</v>
      </c>
      <c r="I126" s="2">
        <v>65</v>
      </c>
    </row>
    <row r="127" spans="1:9">
      <c r="A127" s="2" t="s">
        <v>45</v>
      </c>
      <c r="B127" s="2" t="s">
        <v>5</v>
      </c>
      <c r="C127" s="2" t="s">
        <v>239</v>
      </c>
      <c r="D127" s="2">
        <v>91</v>
      </c>
      <c r="E127" s="2">
        <v>222455</v>
      </c>
      <c r="F127" s="2">
        <v>9.8000000000000007</v>
      </c>
      <c r="G127" s="3">
        <v>2.5000000000000001E-2</v>
      </c>
      <c r="H127" s="2">
        <v>68</v>
      </c>
      <c r="I127" s="2">
        <v>59</v>
      </c>
    </row>
    <row r="128" spans="1:9">
      <c r="A128" s="2" t="s">
        <v>194</v>
      </c>
      <c r="B128" s="2" t="s">
        <v>9</v>
      </c>
      <c r="C128" s="2" t="s">
        <v>238</v>
      </c>
      <c r="D128" s="2">
        <v>111</v>
      </c>
      <c r="E128" s="2">
        <v>198411</v>
      </c>
      <c r="F128" s="2">
        <v>9.8000000000000007</v>
      </c>
      <c r="G128" s="3">
        <v>2.1000000000000001E-2</v>
      </c>
      <c r="H128" s="2">
        <v>67</v>
      </c>
      <c r="I128" s="2">
        <v>83</v>
      </c>
    </row>
    <row r="129" spans="1:9">
      <c r="A129" s="2" t="s">
        <v>167</v>
      </c>
      <c r="B129" s="2" t="s">
        <v>35</v>
      </c>
      <c r="C129" s="2" t="s">
        <v>239</v>
      </c>
      <c r="D129" s="2">
        <v>136</v>
      </c>
      <c r="E129" s="2">
        <v>172574</v>
      </c>
      <c r="F129" s="2">
        <v>9.8000000000000007</v>
      </c>
      <c r="G129" s="3">
        <v>1.9E-2</v>
      </c>
      <c r="H129" s="2">
        <v>66</v>
      </c>
      <c r="I129" s="2">
        <v>84</v>
      </c>
    </row>
    <row r="130" spans="1:9">
      <c r="A130" s="2" t="s">
        <v>70</v>
      </c>
      <c r="B130" s="2" t="s">
        <v>9</v>
      </c>
      <c r="C130" s="2" t="s">
        <v>238</v>
      </c>
      <c r="D130" s="2">
        <v>36</v>
      </c>
      <c r="E130" s="2">
        <v>479918</v>
      </c>
      <c r="F130" s="2">
        <v>9.9</v>
      </c>
      <c r="G130" s="3">
        <v>1.2E-2</v>
      </c>
      <c r="H130" s="2">
        <v>65</v>
      </c>
      <c r="I130" s="2">
        <v>78</v>
      </c>
    </row>
    <row r="131" spans="1:9">
      <c r="A131" s="2" t="s">
        <v>175</v>
      </c>
      <c r="B131" s="2" t="s">
        <v>25</v>
      </c>
      <c r="C131" s="2" t="s">
        <v>244</v>
      </c>
      <c r="D131" s="2">
        <v>143</v>
      </c>
      <c r="E131" s="2">
        <v>165742</v>
      </c>
      <c r="F131" s="2">
        <v>9.9</v>
      </c>
      <c r="G131" s="3">
        <v>0.01</v>
      </c>
      <c r="H131" s="2">
        <v>64</v>
      </c>
      <c r="I131" s="2">
        <v>64</v>
      </c>
    </row>
    <row r="132" spans="1:9">
      <c r="A132" s="2" t="s">
        <v>75</v>
      </c>
      <c r="B132" s="2" t="s">
        <v>38</v>
      </c>
      <c r="C132" s="2" t="s">
        <v>239</v>
      </c>
      <c r="D132" s="2">
        <v>73</v>
      </c>
      <c r="E132" s="2">
        <v>255124</v>
      </c>
      <c r="F132" s="2">
        <v>9.9</v>
      </c>
      <c r="G132" s="3">
        <v>5.0000000000000001E-3</v>
      </c>
      <c r="H132" s="2">
        <v>63</v>
      </c>
      <c r="I132" s="2">
        <v>70</v>
      </c>
    </row>
    <row r="133" spans="1:9">
      <c r="A133" s="2" t="s">
        <v>136</v>
      </c>
      <c r="B133" s="2" t="s">
        <v>41</v>
      </c>
      <c r="C133" s="2" t="s">
        <v>240</v>
      </c>
      <c r="D133" s="2">
        <v>145</v>
      </c>
      <c r="E133" s="2">
        <v>163226</v>
      </c>
      <c r="F133" s="2">
        <v>10</v>
      </c>
      <c r="G133" s="3">
        <v>1E-3</v>
      </c>
      <c r="H133" s="2">
        <v>61</v>
      </c>
      <c r="I133" s="2">
        <v>91</v>
      </c>
    </row>
    <row r="134" spans="1:9">
      <c r="A134" s="2" t="s">
        <v>16</v>
      </c>
      <c r="B134" s="2" t="s">
        <v>17</v>
      </c>
      <c r="C134" s="2" t="s">
        <v>245</v>
      </c>
      <c r="D134" s="2">
        <v>59</v>
      </c>
      <c r="E134" s="2">
        <v>323348</v>
      </c>
      <c r="F134" s="2">
        <v>10</v>
      </c>
      <c r="G134" s="3">
        <v>-1E-3</v>
      </c>
      <c r="H134" s="2">
        <v>60</v>
      </c>
      <c r="I134" s="2">
        <v>62</v>
      </c>
    </row>
    <row r="135" spans="1:9">
      <c r="A135" s="2" t="s">
        <v>50</v>
      </c>
      <c r="B135" s="2" t="s">
        <v>1</v>
      </c>
      <c r="C135" s="2" t="s">
        <v>243</v>
      </c>
      <c r="D135" s="2">
        <v>43</v>
      </c>
      <c r="E135" s="2">
        <v>431369</v>
      </c>
      <c r="F135" s="2">
        <v>10</v>
      </c>
      <c r="G135" s="3">
        <v>-2E-3</v>
      </c>
      <c r="H135" s="2">
        <v>59</v>
      </c>
      <c r="I135" s="2">
        <v>37</v>
      </c>
    </row>
    <row r="136" spans="1:9">
      <c r="A136" s="2" t="s">
        <v>111</v>
      </c>
      <c r="B136" s="2" t="s">
        <v>44</v>
      </c>
      <c r="C136" s="2" t="s">
        <v>245</v>
      </c>
      <c r="D136" s="2">
        <v>19</v>
      </c>
      <c r="E136" s="2">
        <v>676640</v>
      </c>
      <c r="F136" s="2">
        <v>10</v>
      </c>
      <c r="G136" s="3">
        <v>-3.0000000000000001E-3</v>
      </c>
      <c r="H136" s="2">
        <v>58</v>
      </c>
      <c r="I136" s="2">
        <v>48</v>
      </c>
    </row>
    <row r="137" spans="1:9">
      <c r="A137" s="2" t="s">
        <v>116</v>
      </c>
      <c r="B137" s="2" t="s">
        <v>117</v>
      </c>
      <c r="C137" s="2" t="s">
        <v>243</v>
      </c>
      <c r="D137" s="2">
        <v>48</v>
      </c>
      <c r="E137" s="2">
        <v>385378</v>
      </c>
      <c r="F137" s="2">
        <v>10.1</v>
      </c>
      <c r="G137" s="3">
        <v>-8.9999999999999993E-3</v>
      </c>
      <c r="H137" s="2">
        <v>57</v>
      </c>
      <c r="I137" s="2">
        <v>56</v>
      </c>
    </row>
    <row r="138" spans="1:9">
      <c r="A138" s="2" t="s">
        <v>153</v>
      </c>
      <c r="B138" s="2" t="s">
        <v>65</v>
      </c>
      <c r="C138" s="2" t="s">
        <v>244</v>
      </c>
      <c r="D138" s="2">
        <v>151</v>
      </c>
      <c r="E138" s="2">
        <v>155469</v>
      </c>
      <c r="F138" s="2">
        <v>10.1</v>
      </c>
      <c r="G138" s="3">
        <v>-1.0999999999999999E-2</v>
      </c>
      <c r="H138" s="2">
        <v>56</v>
      </c>
      <c r="I138" s="2">
        <v>58</v>
      </c>
    </row>
    <row r="139" spans="1:9">
      <c r="A139" s="2" t="s">
        <v>139</v>
      </c>
      <c r="B139" s="2" t="s">
        <v>41</v>
      </c>
      <c r="C139" s="2" t="s">
        <v>240</v>
      </c>
      <c r="D139" s="2">
        <v>5</v>
      </c>
      <c r="E139" s="2">
        <v>1593659</v>
      </c>
      <c r="F139" s="2">
        <v>10.1</v>
      </c>
      <c r="G139" s="3">
        <v>-1.0999999999999999E-2</v>
      </c>
      <c r="H139" s="2">
        <v>55</v>
      </c>
      <c r="I139" s="2">
        <v>74</v>
      </c>
    </row>
    <row r="140" spans="1:9">
      <c r="A140" s="2" t="s">
        <v>98</v>
      </c>
      <c r="B140" s="2" t="s">
        <v>9</v>
      </c>
      <c r="C140" s="2" t="s">
        <v>238</v>
      </c>
      <c r="D140" s="2">
        <v>163</v>
      </c>
      <c r="E140" s="2">
        <v>145776</v>
      </c>
      <c r="F140" s="2">
        <v>10.1</v>
      </c>
      <c r="G140" s="3">
        <v>-1.4E-2</v>
      </c>
      <c r="H140" s="2">
        <v>54</v>
      </c>
      <c r="I140" s="2">
        <v>75</v>
      </c>
    </row>
    <row r="141" spans="1:9">
      <c r="A141" s="2" t="s">
        <v>100</v>
      </c>
      <c r="B141" s="2" t="s">
        <v>101</v>
      </c>
      <c r="C141" s="2" t="s">
        <v>245</v>
      </c>
      <c r="D141" s="2">
        <v>63</v>
      </c>
      <c r="E141" s="2">
        <v>296545</v>
      </c>
      <c r="F141" s="2">
        <v>10.199999999999999</v>
      </c>
      <c r="G141" s="3">
        <v>-1.6E-2</v>
      </c>
      <c r="H141" s="2">
        <v>53</v>
      </c>
      <c r="I141" s="2">
        <v>22</v>
      </c>
    </row>
    <row r="142" spans="1:9">
      <c r="A142" s="2" t="s">
        <v>148</v>
      </c>
      <c r="B142" s="2" t="s">
        <v>5</v>
      </c>
      <c r="C142" s="2" t="s">
        <v>239</v>
      </c>
      <c r="D142" s="2">
        <v>103</v>
      </c>
      <c r="E142" s="2">
        <v>204451</v>
      </c>
      <c r="F142" s="2">
        <v>10.199999999999999</v>
      </c>
      <c r="G142" s="3">
        <v>-1.6E-2</v>
      </c>
      <c r="H142" s="2">
        <v>52</v>
      </c>
      <c r="I142" s="2">
        <v>35</v>
      </c>
    </row>
    <row r="143" spans="1:9">
      <c r="A143" s="2" t="s">
        <v>57</v>
      </c>
      <c r="B143" s="2" t="s">
        <v>17</v>
      </c>
      <c r="C143" s="2" t="s">
        <v>245</v>
      </c>
      <c r="D143" s="2">
        <v>24</v>
      </c>
      <c r="E143" s="2">
        <v>610345</v>
      </c>
      <c r="F143" s="2">
        <v>10.199999999999999</v>
      </c>
      <c r="G143" s="3">
        <v>-1.7999999999999999E-2</v>
      </c>
      <c r="H143" s="2">
        <v>51</v>
      </c>
      <c r="I143" s="2">
        <v>45</v>
      </c>
    </row>
    <row r="144" spans="1:9">
      <c r="A144" s="2" t="s">
        <v>128</v>
      </c>
      <c r="B144" s="2" t="s">
        <v>103</v>
      </c>
      <c r="C144" s="2" t="s">
        <v>245</v>
      </c>
      <c r="D144" s="2">
        <v>40</v>
      </c>
      <c r="E144" s="2">
        <v>454731</v>
      </c>
      <c r="F144" s="2">
        <v>10.199999999999999</v>
      </c>
      <c r="G144" s="3">
        <v>-1.7999999999999999E-2</v>
      </c>
      <c r="H144" s="2">
        <v>50</v>
      </c>
      <c r="I144" s="2">
        <v>49</v>
      </c>
    </row>
    <row r="145" spans="1:9">
      <c r="A145" s="2" t="s">
        <v>0</v>
      </c>
      <c r="B145" s="2" t="s">
        <v>1</v>
      </c>
      <c r="C145" s="2" t="s">
        <v>243</v>
      </c>
      <c r="D145" s="2">
        <v>99</v>
      </c>
      <c r="E145" s="2">
        <v>207209</v>
      </c>
      <c r="F145" s="2">
        <v>10.199999999999999</v>
      </c>
      <c r="G145" s="3">
        <v>-2.3E-2</v>
      </c>
      <c r="H145" s="2">
        <v>49</v>
      </c>
      <c r="I145" s="2">
        <v>32</v>
      </c>
    </row>
    <row r="146" spans="1:9">
      <c r="A146" s="2" t="s">
        <v>6</v>
      </c>
      <c r="B146" s="2" t="s">
        <v>7</v>
      </c>
      <c r="C146" s="2" t="s">
        <v>240</v>
      </c>
      <c r="D146" s="2">
        <v>122</v>
      </c>
      <c r="E146" s="2">
        <v>189392</v>
      </c>
      <c r="F146" s="2">
        <v>10.199999999999999</v>
      </c>
      <c r="G146" s="3">
        <v>-2.4E-2</v>
      </c>
      <c r="H146" s="2">
        <v>48</v>
      </c>
      <c r="I146" s="2">
        <v>67</v>
      </c>
    </row>
    <row r="147" spans="1:9">
      <c r="A147" s="2" t="s">
        <v>171</v>
      </c>
      <c r="B147" s="2" t="s">
        <v>96</v>
      </c>
      <c r="C147" s="2" t="s">
        <v>245</v>
      </c>
      <c r="D147" s="2">
        <v>198</v>
      </c>
      <c r="E147" s="2">
        <v>124331</v>
      </c>
      <c r="F147" s="2">
        <v>10.3</v>
      </c>
      <c r="G147" s="3">
        <v>-2.8000000000000001E-2</v>
      </c>
      <c r="H147" s="2">
        <v>47</v>
      </c>
      <c r="I147" s="2">
        <v>41</v>
      </c>
    </row>
    <row r="148" spans="1:9">
      <c r="A148" s="2" t="s">
        <v>87</v>
      </c>
      <c r="B148" s="2" t="s">
        <v>68</v>
      </c>
      <c r="C148" s="2" t="s">
        <v>243</v>
      </c>
      <c r="D148" s="2">
        <v>14</v>
      </c>
      <c r="E148" s="2">
        <v>807584</v>
      </c>
      <c r="F148" s="2">
        <v>10.3</v>
      </c>
      <c r="G148" s="3">
        <v>-0.03</v>
      </c>
      <c r="H148" s="2">
        <v>46</v>
      </c>
      <c r="I148" s="2">
        <v>44</v>
      </c>
    </row>
    <row r="149" spans="1:9">
      <c r="A149" s="2" t="s">
        <v>189</v>
      </c>
      <c r="B149" s="2" t="s">
        <v>117</v>
      </c>
      <c r="C149" s="2" t="s">
        <v>243</v>
      </c>
      <c r="D149" s="2">
        <v>67</v>
      </c>
      <c r="E149" s="2">
        <v>281253</v>
      </c>
      <c r="F149" s="2">
        <v>10.4</v>
      </c>
      <c r="G149" s="3">
        <v>-3.4000000000000002E-2</v>
      </c>
      <c r="H149" s="2">
        <v>45</v>
      </c>
      <c r="I149" s="2">
        <v>52</v>
      </c>
    </row>
    <row r="150" spans="1:9">
      <c r="A150" s="2" t="s">
        <v>180</v>
      </c>
      <c r="B150" s="2" t="s">
        <v>96</v>
      </c>
      <c r="C150" s="2" t="s">
        <v>245</v>
      </c>
      <c r="D150" s="2">
        <v>51</v>
      </c>
      <c r="E150" s="2">
        <v>372186</v>
      </c>
      <c r="F150" s="2">
        <v>10.4</v>
      </c>
      <c r="G150" s="3">
        <v>-3.4000000000000002E-2</v>
      </c>
      <c r="H150" s="2">
        <v>44</v>
      </c>
      <c r="I150" s="2">
        <v>51</v>
      </c>
    </row>
    <row r="151" spans="1:9">
      <c r="A151" s="2" t="s">
        <v>74</v>
      </c>
      <c r="B151" s="2" t="s">
        <v>41</v>
      </c>
      <c r="C151" s="2" t="s">
        <v>240</v>
      </c>
      <c r="D151" s="2">
        <v>75</v>
      </c>
      <c r="E151" s="2">
        <v>253209</v>
      </c>
      <c r="F151" s="2">
        <v>10.4</v>
      </c>
      <c r="G151" s="3">
        <v>-4.1000000000000002E-2</v>
      </c>
      <c r="H151" s="2">
        <v>43</v>
      </c>
      <c r="I151" s="2">
        <v>50</v>
      </c>
    </row>
    <row r="152" spans="1:9">
      <c r="A152" s="2" t="s">
        <v>183</v>
      </c>
      <c r="B152" s="2" t="s">
        <v>35</v>
      </c>
      <c r="C152" s="2" t="s">
        <v>239</v>
      </c>
      <c r="D152" s="2">
        <v>153</v>
      </c>
      <c r="E152" s="2">
        <v>154202</v>
      </c>
      <c r="F152" s="2">
        <v>10.5</v>
      </c>
      <c r="G152" s="3">
        <v>-4.8000000000000001E-2</v>
      </c>
      <c r="H152" s="2">
        <v>42</v>
      </c>
      <c r="I152" s="2">
        <v>33</v>
      </c>
    </row>
    <row r="153" spans="1:9">
      <c r="A153" s="2" t="s">
        <v>109</v>
      </c>
      <c r="B153" s="2" t="s">
        <v>7</v>
      </c>
      <c r="C153" s="2" t="s">
        <v>240</v>
      </c>
      <c r="D153" s="2">
        <v>186</v>
      </c>
      <c r="E153" s="2">
        <v>132225</v>
      </c>
      <c r="F153" s="2">
        <v>10.6</v>
      </c>
      <c r="G153" s="3">
        <v>-5.1999999999999998E-2</v>
      </c>
      <c r="H153" s="2">
        <v>41</v>
      </c>
      <c r="I153" s="2">
        <v>46</v>
      </c>
    </row>
    <row r="154" spans="1:9">
      <c r="A154" s="2" t="s">
        <v>161</v>
      </c>
      <c r="B154" s="2" t="s">
        <v>25</v>
      </c>
      <c r="C154" s="2" t="s">
        <v>244</v>
      </c>
      <c r="D154" s="2">
        <v>104</v>
      </c>
      <c r="E154" s="2">
        <v>203268</v>
      </c>
      <c r="F154" s="2">
        <v>10.6</v>
      </c>
      <c r="G154" s="3">
        <v>-5.5E-2</v>
      </c>
      <c r="H154" s="2">
        <v>40</v>
      </c>
      <c r="I154" s="2">
        <v>29</v>
      </c>
    </row>
    <row r="155" spans="1:9">
      <c r="A155" s="2" t="s">
        <v>66</v>
      </c>
      <c r="B155" s="2" t="s">
        <v>38</v>
      </c>
      <c r="C155" s="2" t="s">
        <v>239</v>
      </c>
      <c r="D155" s="2">
        <v>112</v>
      </c>
      <c r="E155" s="2">
        <v>198071</v>
      </c>
      <c r="F155" s="2">
        <v>10.7</v>
      </c>
      <c r="G155" s="3">
        <v>-6.0999999999999999E-2</v>
      </c>
      <c r="H155" s="2">
        <v>39</v>
      </c>
      <c r="I155" s="2">
        <v>40</v>
      </c>
    </row>
    <row r="156" spans="1:9">
      <c r="A156" s="2" t="s">
        <v>115</v>
      </c>
      <c r="B156" s="2" t="s">
        <v>108</v>
      </c>
      <c r="C156" s="2" t="s">
        <v>243</v>
      </c>
      <c r="D156" s="2">
        <v>26</v>
      </c>
      <c r="E156" s="2">
        <v>605013</v>
      </c>
      <c r="F156" s="2">
        <v>10.7</v>
      </c>
      <c r="G156" s="3">
        <v>-6.5000000000000002E-2</v>
      </c>
      <c r="H156" s="2">
        <v>38</v>
      </c>
      <c r="I156" s="2">
        <v>42</v>
      </c>
    </row>
    <row r="157" spans="1:9">
      <c r="A157" s="2" t="s">
        <v>215</v>
      </c>
      <c r="B157" s="2" t="s">
        <v>96</v>
      </c>
      <c r="C157" s="2" t="s">
        <v>245</v>
      </c>
      <c r="D157" s="2">
        <v>170</v>
      </c>
      <c r="E157" s="2">
        <v>143209</v>
      </c>
      <c r="F157" s="2">
        <v>10.8</v>
      </c>
      <c r="G157" s="3">
        <v>-7.0000000000000007E-2</v>
      </c>
      <c r="H157" s="2">
        <v>37</v>
      </c>
      <c r="I157" s="2">
        <v>27</v>
      </c>
    </row>
    <row r="158" spans="1:9">
      <c r="A158" s="2" t="s">
        <v>151</v>
      </c>
      <c r="B158" s="2" t="s">
        <v>18</v>
      </c>
      <c r="C158" s="2" t="s">
        <v>243</v>
      </c>
      <c r="D158" s="2">
        <v>149</v>
      </c>
      <c r="E158" s="2">
        <v>157280</v>
      </c>
      <c r="F158" s="2">
        <v>10.8</v>
      </c>
      <c r="G158" s="3">
        <v>-7.0000000000000007E-2</v>
      </c>
      <c r="H158" s="2">
        <v>36</v>
      </c>
      <c r="I158" s="2">
        <v>38</v>
      </c>
    </row>
    <row r="159" spans="1:9">
      <c r="A159" s="2" t="s">
        <v>187</v>
      </c>
      <c r="B159" s="2" t="s">
        <v>38</v>
      </c>
      <c r="C159" s="2" t="s">
        <v>239</v>
      </c>
      <c r="D159" s="2">
        <v>84</v>
      </c>
      <c r="E159" s="2">
        <v>229828</v>
      </c>
      <c r="F159" s="2">
        <v>10.8</v>
      </c>
      <c r="G159" s="3">
        <v>-7.1999999999999995E-2</v>
      </c>
      <c r="H159" s="2">
        <v>35</v>
      </c>
      <c r="I159" s="2">
        <v>14</v>
      </c>
    </row>
    <row r="160" spans="1:9">
      <c r="A160" s="2" t="s">
        <v>203</v>
      </c>
      <c r="B160" s="2" t="s">
        <v>96</v>
      </c>
      <c r="C160" s="2" t="s">
        <v>245</v>
      </c>
      <c r="D160" s="2">
        <v>133</v>
      </c>
      <c r="E160" s="2">
        <v>174907</v>
      </c>
      <c r="F160" s="2">
        <v>10.8</v>
      </c>
      <c r="G160" s="3">
        <v>-7.1999999999999995E-2</v>
      </c>
      <c r="H160" s="2">
        <v>34</v>
      </c>
      <c r="I160" s="2">
        <v>53</v>
      </c>
    </row>
    <row r="161" spans="1:9">
      <c r="A161" s="2" t="s">
        <v>154</v>
      </c>
      <c r="B161" s="2" t="s">
        <v>9</v>
      </c>
      <c r="C161" s="2" t="s">
        <v>238</v>
      </c>
      <c r="D161" s="2">
        <v>165</v>
      </c>
      <c r="E161" s="2">
        <v>144278</v>
      </c>
      <c r="F161" s="2">
        <v>10.8</v>
      </c>
      <c r="G161" s="3">
        <v>-7.8E-2</v>
      </c>
      <c r="H161" s="2">
        <v>33</v>
      </c>
      <c r="I161" s="2">
        <v>15</v>
      </c>
    </row>
    <row r="162" spans="1:9">
      <c r="A162" s="2" t="s">
        <v>32</v>
      </c>
      <c r="B162" s="2" t="s">
        <v>7</v>
      </c>
      <c r="C162" s="2" t="s">
        <v>240</v>
      </c>
      <c r="D162" s="2">
        <v>131</v>
      </c>
      <c r="E162" s="2">
        <v>176859</v>
      </c>
      <c r="F162" s="2">
        <v>10.8</v>
      </c>
      <c r="G162" s="3">
        <v>-7.8E-2</v>
      </c>
      <c r="H162" s="2">
        <v>32</v>
      </c>
      <c r="I162" s="2">
        <v>36</v>
      </c>
    </row>
    <row r="163" spans="1:9">
      <c r="A163" s="2" t="s">
        <v>48</v>
      </c>
      <c r="B163" s="2" t="s">
        <v>44</v>
      </c>
      <c r="C163" s="2" t="s">
        <v>245</v>
      </c>
      <c r="D163" s="2">
        <v>197</v>
      </c>
      <c r="E163" s="2">
        <v>124565</v>
      </c>
      <c r="F163" s="2">
        <v>10.9</v>
      </c>
      <c r="G163" s="3">
        <v>-8.1000000000000003E-2</v>
      </c>
      <c r="H163" s="2">
        <v>31</v>
      </c>
      <c r="I163" s="2" t="s">
        <v>49</v>
      </c>
    </row>
    <row r="164" spans="1:9">
      <c r="A164" s="2" t="s">
        <v>122</v>
      </c>
      <c r="B164" s="2" t="s">
        <v>44</v>
      </c>
      <c r="C164" s="2" t="s">
        <v>245</v>
      </c>
      <c r="D164" s="2">
        <v>25</v>
      </c>
      <c r="E164" s="2">
        <v>605473</v>
      </c>
      <c r="F164" s="2">
        <v>11</v>
      </c>
      <c r="G164" s="3">
        <v>-8.6999999999999994E-2</v>
      </c>
      <c r="H164" s="2">
        <v>30</v>
      </c>
      <c r="I164" s="2">
        <v>21</v>
      </c>
    </row>
    <row r="165" spans="1:9">
      <c r="A165" s="2" t="s">
        <v>223</v>
      </c>
      <c r="B165" s="2" t="s">
        <v>39</v>
      </c>
      <c r="C165" s="2" t="s">
        <v>245</v>
      </c>
      <c r="D165" s="2">
        <v>108</v>
      </c>
      <c r="E165" s="2">
        <v>200538</v>
      </c>
      <c r="F165" s="2">
        <v>11</v>
      </c>
      <c r="G165" s="3">
        <v>-8.6999999999999994E-2</v>
      </c>
      <c r="H165" s="2">
        <v>29</v>
      </c>
      <c r="I165" s="2">
        <v>39</v>
      </c>
    </row>
    <row r="166" spans="1:9">
      <c r="A166" s="2" t="s">
        <v>99</v>
      </c>
      <c r="B166" s="2" t="s">
        <v>7</v>
      </c>
      <c r="C166" s="2" t="s">
        <v>240</v>
      </c>
      <c r="D166" s="2">
        <v>86</v>
      </c>
      <c r="E166" s="2">
        <v>226124</v>
      </c>
      <c r="F166" s="2">
        <v>11</v>
      </c>
      <c r="G166" s="3">
        <v>-0.09</v>
      </c>
      <c r="H166" s="2">
        <v>28</v>
      </c>
      <c r="I166" s="2">
        <v>57</v>
      </c>
    </row>
    <row r="167" spans="1:9">
      <c r="A167" s="2" t="s">
        <v>120</v>
      </c>
      <c r="B167" s="2" t="s">
        <v>27</v>
      </c>
      <c r="C167" s="2" t="s">
        <v>241</v>
      </c>
      <c r="D167" s="2">
        <v>106</v>
      </c>
      <c r="E167" s="2">
        <v>202124</v>
      </c>
      <c r="F167" s="2">
        <v>11.1</v>
      </c>
      <c r="G167" s="3">
        <v>-9.6000000000000002E-2</v>
      </c>
      <c r="H167" s="2">
        <v>27</v>
      </c>
      <c r="I167" s="2">
        <v>28</v>
      </c>
    </row>
    <row r="168" spans="1:9">
      <c r="A168" s="2" t="s">
        <v>118</v>
      </c>
      <c r="B168" s="2" t="s">
        <v>27</v>
      </c>
      <c r="C168" s="2" t="s">
        <v>241</v>
      </c>
      <c r="D168" s="2">
        <v>117</v>
      </c>
      <c r="E168" s="2">
        <v>193205</v>
      </c>
      <c r="F168" s="2">
        <v>11.1</v>
      </c>
      <c r="G168" s="3">
        <v>-9.7000000000000003E-2</v>
      </c>
      <c r="H168" s="2">
        <v>26</v>
      </c>
      <c r="I168" s="2">
        <v>24</v>
      </c>
    </row>
    <row r="169" spans="1:9">
      <c r="A169" s="2" t="s">
        <v>157</v>
      </c>
      <c r="B169" s="2" t="s">
        <v>41</v>
      </c>
      <c r="C169" s="2" t="s">
        <v>240</v>
      </c>
      <c r="D169" s="2">
        <v>79</v>
      </c>
      <c r="E169" s="2">
        <v>237844</v>
      </c>
      <c r="F169" s="2">
        <v>11.1</v>
      </c>
      <c r="G169" s="3">
        <v>-0.10299999999999999</v>
      </c>
      <c r="H169" s="2">
        <v>25</v>
      </c>
      <c r="I169" s="2">
        <v>34</v>
      </c>
    </row>
    <row r="170" spans="1:9">
      <c r="A170" s="2" t="s">
        <v>202</v>
      </c>
      <c r="B170" s="2" t="s">
        <v>35</v>
      </c>
      <c r="C170" s="2" t="s">
        <v>239</v>
      </c>
      <c r="D170" s="2">
        <v>152</v>
      </c>
      <c r="E170" s="2">
        <v>154410</v>
      </c>
      <c r="F170" s="2">
        <v>11.2</v>
      </c>
      <c r="G170" s="3">
        <v>-0.104</v>
      </c>
      <c r="H170" s="2">
        <v>24</v>
      </c>
      <c r="I170" s="2">
        <v>30</v>
      </c>
    </row>
    <row r="171" spans="1:9">
      <c r="A171" s="2" t="s">
        <v>26</v>
      </c>
      <c r="B171" s="2" t="s">
        <v>27</v>
      </c>
      <c r="C171" s="2" t="s">
        <v>241</v>
      </c>
      <c r="D171" s="2">
        <v>83</v>
      </c>
      <c r="E171" s="2">
        <v>230131</v>
      </c>
      <c r="F171" s="2">
        <v>11.2</v>
      </c>
      <c r="G171" s="3">
        <v>-0.109</v>
      </c>
      <c r="H171" s="2">
        <v>23</v>
      </c>
      <c r="I171" s="2">
        <v>17</v>
      </c>
    </row>
    <row r="172" spans="1:9">
      <c r="A172" s="2" t="s">
        <v>215</v>
      </c>
      <c r="B172" s="2" t="s">
        <v>95</v>
      </c>
      <c r="C172" s="2" t="s">
        <v>245</v>
      </c>
      <c r="D172" s="2">
        <v>35</v>
      </c>
      <c r="E172" s="2">
        <v>482299</v>
      </c>
      <c r="F172" s="2">
        <v>11.2</v>
      </c>
      <c r="G172" s="3">
        <v>-0.11</v>
      </c>
      <c r="H172" s="2">
        <v>22</v>
      </c>
      <c r="I172" s="2">
        <v>31</v>
      </c>
    </row>
    <row r="173" spans="1:9">
      <c r="A173" s="2" t="s">
        <v>37</v>
      </c>
      <c r="B173" s="2" t="s">
        <v>38</v>
      </c>
      <c r="C173" s="2" t="s">
        <v>239</v>
      </c>
      <c r="D173" s="2">
        <v>179</v>
      </c>
      <c r="E173" s="2">
        <v>136637</v>
      </c>
      <c r="F173" s="2">
        <v>11.4</v>
      </c>
      <c r="G173" s="3">
        <v>-0.122</v>
      </c>
      <c r="H173" s="2">
        <v>21</v>
      </c>
      <c r="I173" s="2">
        <v>19</v>
      </c>
    </row>
    <row r="174" spans="1:9">
      <c r="A174" s="2" t="s">
        <v>169</v>
      </c>
      <c r="B174" s="2" t="s">
        <v>41</v>
      </c>
      <c r="C174" s="2" t="s">
        <v>240</v>
      </c>
      <c r="D174" s="2">
        <v>130</v>
      </c>
      <c r="E174" s="2">
        <v>178519</v>
      </c>
      <c r="F174" s="2">
        <v>11.4</v>
      </c>
      <c r="G174" s="3">
        <v>-0.123</v>
      </c>
      <c r="H174" s="2">
        <v>20</v>
      </c>
      <c r="I174" s="2">
        <v>47</v>
      </c>
    </row>
    <row r="175" spans="1:9">
      <c r="A175" s="2" t="s">
        <v>184</v>
      </c>
      <c r="B175" s="2" t="s">
        <v>39</v>
      </c>
      <c r="C175" s="2" t="s">
        <v>245</v>
      </c>
      <c r="D175" s="2">
        <v>189</v>
      </c>
      <c r="E175" s="2">
        <v>127764</v>
      </c>
      <c r="F175" s="2">
        <v>11.5</v>
      </c>
      <c r="G175" s="3">
        <v>-0.128</v>
      </c>
      <c r="H175" s="2">
        <v>19</v>
      </c>
      <c r="I175" s="2">
        <v>10</v>
      </c>
    </row>
    <row r="176" spans="1:9">
      <c r="A176" s="2" t="s">
        <v>73</v>
      </c>
      <c r="B176" s="2" t="s">
        <v>41</v>
      </c>
      <c r="C176" s="2" t="s">
        <v>240</v>
      </c>
      <c r="D176" s="2">
        <v>92</v>
      </c>
      <c r="E176" s="2">
        <v>222075</v>
      </c>
      <c r="F176" s="2">
        <v>11.5</v>
      </c>
      <c r="G176" s="3">
        <v>-0.129</v>
      </c>
      <c r="H176" s="2">
        <v>18</v>
      </c>
      <c r="I176" s="2">
        <v>25</v>
      </c>
    </row>
    <row r="177" spans="1:9">
      <c r="A177" s="2" t="s">
        <v>107</v>
      </c>
      <c r="B177" s="2" t="s">
        <v>108</v>
      </c>
      <c r="C177" s="2" t="s">
        <v>243</v>
      </c>
      <c r="D177" s="2">
        <v>81</v>
      </c>
      <c r="E177" s="2">
        <v>235419</v>
      </c>
      <c r="F177" s="2">
        <v>11.5</v>
      </c>
      <c r="G177" s="3">
        <v>-0.13400000000000001</v>
      </c>
      <c r="H177" s="2">
        <v>17</v>
      </c>
      <c r="I177" s="2">
        <v>26</v>
      </c>
    </row>
    <row r="178" spans="1:9">
      <c r="A178" s="2" t="s">
        <v>56</v>
      </c>
      <c r="B178" s="2" t="s">
        <v>1</v>
      </c>
      <c r="C178" s="2" t="s">
        <v>243</v>
      </c>
      <c r="D178" s="2">
        <v>154</v>
      </c>
      <c r="E178" s="2">
        <v>153843</v>
      </c>
      <c r="F178" s="2">
        <v>11.6</v>
      </c>
      <c r="G178" s="3">
        <v>-0.13900000000000001</v>
      </c>
      <c r="H178" s="2">
        <v>16</v>
      </c>
      <c r="I178" s="2">
        <v>12</v>
      </c>
    </row>
    <row r="179" spans="1:9">
      <c r="A179" s="2" t="s">
        <v>228</v>
      </c>
      <c r="B179" s="2" t="s">
        <v>68</v>
      </c>
      <c r="C179" s="2" t="s">
        <v>243</v>
      </c>
      <c r="D179" s="2">
        <v>72</v>
      </c>
      <c r="E179" s="2">
        <v>255890</v>
      </c>
      <c r="F179" s="2">
        <v>11.6</v>
      </c>
      <c r="G179" s="3">
        <v>-0.14099999999999999</v>
      </c>
      <c r="H179" s="2">
        <v>15</v>
      </c>
      <c r="I179" s="2">
        <v>11</v>
      </c>
    </row>
    <row r="180" spans="1:9">
      <c r="A180" s="2" t="s">
        <v>173</v>
      </c>
      <c r="B180" s="2" t="s">
        <v>41</v>
      </c>
      <c r="C180" s="2" t="s">
        <v>240</v>
      </c>
      <c r="D180" s="2">
        <v>32</v>
      </c>
      <c r="E180" s="2">
        <v>543910</v>
      </c>
      <c r="F180" s="2">
        <v>11.7</v>
      </c>
      <c r="G180" s="3">
        <v>-0.14299999999999999</v>
      </c>
      <c r="H180" s="2">
        <v>14</v>
      </c>
      <c r="I180" s="2">
        <v>20</v>
      </c>
    </row>
    <row r="181" spans="1:9">
      <c r="A181" s="2" t="s">
        <v>112</v>
      </c>
      <c r="B181" s="2" t="s">
        <v>41</v>
      </c>
      <c r="C181" s="2" t="s">
        <v>240</v>
      </c>
      <c r="D181" s="2">
        <v>37</v>
      </c>
      <c r="E181" s="2">
        <v>467157</v>
      </c>
      <c r="F181" s="2">
        <v>11.7</v>
      </c>
      <c r="G181" s="3">
        <v>-0.14499999999999999</v>
      </c>
      <c r="H181" s="2">
        <v>13</v>
      </c>
      <c r="I181" s="2">
        <v>23</v>
      </c>
    </row>
    <row r="182" spans="1:9">
      <c r="A182" s="2" t="s">
        <v>192</v>
      </c>
      <c r="B182" s="2" t="s">
        <v>160</v>
      </c>
      <c r="C182" s="2" t="s">
        <v>243</v>
      </c>
      <c r="D182" s="2">
        <v>146</v>
      </c>
      <c r="E182" s="2">
        <v>158008</v>
      </c>
      <c r="F182" s="2">
        <v>11.7</v>
      </c>
      <c r="G182" s="3">
        <v>-0.14699999999999999</v>
      </c>
      <c r="H182" s="2">
        <v>12</v>
      </c>
      <c r="I182" s="2">
        <v>18</v>
      </c>
    </row>
    <row r="183" spans="1:9">
      <c r="A183" s="2" t="s">
        <v>222</v>
      </c>
      <c r="B183" s="2" t="s">
        <v>17</v>
      </c>
      <c r="C183" s="2" t="s">
        <v>245</v>
      </c>
      <c r="D183" s="2">
        <v>46</v>
      </c>
      <c r="E183" s="2">
        <v>399827</v>
      </c>
      <c r="F183" s="2">
        <v>11.9</v>
      </c>
      <c r="G183" s="3">
        <v>-0.161</v>
      </c>
      <c r="H183" s="2">
        <v>11</v>
      </c>
      <c r="I183" s="2">
        <v>4</v>
      </c>
    </row>
    <row r="184" spans="1:9">
      <c r="A184" s="2" t="s">
        <v>43</v>
      </c>
      <c r="B184" s="2" t="s">
        <v>44</v>
      </c>
      <c r="C184" s="2" t="s">
        <v>245</v>
      </c>
      <c r="D184" s="2">
        <v>140</v>
      </c>
      <c r="E184" s="2">
        <v>171350</v>
      </c>
      <c r="F184" s="2">
        <v>11.9</v>
      </c>
      <c r="G184" s="3">
        <v>-0.16300000000000001</v>
      </c>
      <c r="H184" s="2">
        <v>10</v>
      </c>
      <c r="I184" s="2">
        <v>2</v>
      </c>
    </row>
    <row r="185" spans="1:9">
      <c r="A185" s="2" t="s">
        <v>64</v>
      </c>
      <c r="B185" s="2" t="s">
        <v>65</v>
      </c>
      <c r="C185" s="2" t="s">
        <v>244</v>
      </c>
      <c r="D185" s="2">
        <v>155</v>
      </c>
      <c r="E185" s="2">
        <v>153272</v>
      </c>
      <c r="F185" s="2">
        <v>11.9</v>
      </c>
      <c r="G185" s="3">
        <v>-0.16300000000000001</v>
      </c>
      <c r="H185" s="2">
        <v>9</v>
      </c>
      <c r="I185" s="2">
        <v>6</v>
      </c>
    </row>
    <row r="186" spans="1:9">
      <c r="A186" s="2" t="s">
        <v>147</v>
      </c>
      <c r="B186" s="2" t="s">
        <v>80</v>
      </c>
      <c r="C186" s="2" t="s">
        <v>238</v>
      </c>
      <c r="D186" s="2">
        <v>94</v>
      </c>
      <c r="E186" s="2">
        <v>219636</v>
      </c>
      <c r="F186" s="2">
        <v>12</v>
      </c>
      <c r="G186" s="3">
        <v>-0.16600000000000001</v>
      </c>
      <c r="H186" s="2">
        <v>8</v>
      </c>
      <c r="I186" s="2">
        <v>7</v>
      </c>
    </row>
    <row r="187" spans="1:9">
      <c r="A187" s="2" t="s">
        <v>162</v>
      </c>
      <c r="B187" s="2" t="s">
        <v>95</v>
      </c>
      <c r="C187" s="2" t="s">
        <v>245</v>
      </c>
      <c r="D187" s="2">
        <v>147</v>
      </c>
      <c r="E187" s="2">
        <v>157630</v>
      </c>
      <c r="F187" s="2">
        <v>12.2</v>
      </c>
      <c r="G187" s="3">
        <v>-0.17899999999999999</v>
      </c>
      <c r="H187" s="2">
        <v>7</v>
      </c>
      <c r="I187" s="2">
        <v>13</v>
      </c>
    </row>
    <row r="188" spans="1:9">
      <c r="A188" s="2" t="s">
        <v>97</v>
      </c>
      <c r="B188" s="2" t="s">
        <v>44</v>
      </c>
      <c r="C188" s="2" t="s">
        <v>245</v>
      </c>
      <c r="D188" s="2">
        <v>125</v>
      </c>
      <c r="E188" s="2">
        <v>185100</v>
      </c>
      <c r="F188" s="2">
        <v>12.2</v>
      </c>
      <c r="G188" s="3">
        <v>-0.183</v>
      </c>
      <c r="H188" s="2">
        <v>6</v>
      </c>
      <c r="I188" s="2">
        <v>5</v>
      </c>
    </row>
    <row r="189" spans="1:9">
      <c r="A189" s="2" t="s">
        <v>86</v>
      </c>
      <c r="B189" s="2" t="s">
        <v>27</v>
      </c>
      <c r="C189" s="2" t="s">
        <v>241</v>
      </c>
      <c r="D189" s="2">
        <v>129</v>
      </c>
      <c r="E189" s="2">
        <v>179652</v>
      </c>
      <c r="F189" s="2">
        <v>12.3</v>
      </c>
      <c r="G189" s="3">
        <v>-0.189</v>
      </c>
      <c r="H189" s="2">
        <v>5</v>
      </c>
      <c r="I189" s="2">
        <v>8</v>
      </c>
    </row>
    <row r="190" spans="1:9">
      <c r="A190" s="2" t="s">
        <v>40</v>
      </c>
      <c r="B190" s="2" t="s">
        <v>41</v>
      </c>
      <c r="C190" s="2" t="s">
        <v>240</v>
      </c>
      <c r="D190" s="2">
        <v>76</v>
      </c>
      <c r="E190" s="2">
        <v>249535</v>
      </c>
      <c r="F190" s="2">
        <v>12.6</v>
      </c>
      <c r="G190" s="3">
        <v>-0.20399999999999999</v>
      </c>
      <c r="H190" s="2">
        <v>4</v>
      </c>
      <c r="I190" s="2">
        <v>16</v>
      </c>
    </row>
    <row r="191" spans="1:9">
      <c r="A191" s="2" t="s">
        <v>102</v>
      </c>
      <c r="B191" s="2" t="s">
        <v>103</v>
      </c>
      <c r="C191" s="2" t="s">
        <v>245</v>
      </c>
      <c r="D191" s="2">
        <v>74</v>
      </c>
      <c r="E191" s="2">
        <v>254001</v>
      </c>
      <c r="F191" s="2">
        <v>12.9</v>
      </c>
      <c r="G191" s="3">
        <v>-0.22700000000000001</v>
      </c>
      <c r="H191" s="2">
        <v>3</v>
      </c>
      <c r="I191" s="2">
        <v>9</v>
      </c>
    </row>
    <row r="192" spans="1:9">
      <c r="A192" s="2" t="s">
        <v>28</v>
      </c>
      <c r="B192" s="2" t="s">
        <v>29</v>
      </c>
      <c r="C192" s="2" t="s">
        <v>245</v>
      </c>
      <c r="D192" s="2">
        <v>100</v>
      </c>
      <c r="E192" s="2">
        <v>205707</v>
      </c>
      <c r="F192" s="2">
        <v>13.4</v>
      </c>
      <c r="G192" s="3">
        <v>-0.255</v>
      </c>
      <c r="H192" s="2">
        <v>2</v>
      </c>
      <c r="I192" s="2">
        <v>3</v>
      </c>
    </row>
    <row r="193" spans="1:9">
      <c r="A193" s="2" t="s">
        <v>226</v>
      </c>
      <c r="B193" s="2" t="s">
        <v>17</v>
      </c>
      <c r="C193" s="2" t="s">
        <v>245</v>
      </c>
      <c r="D193" s="2">
        <v>175</v>
      </c>
      <c r="E193" s="2">
        <v>138733</v>
      </c>
      <c r="F193" s="2">
        <v>14</v>
      </c>
      <c r="G193" s="3">
        <v>-0.28599999999999998</v>
      </c>
      <c r="H193" s="2">
        <v>1</v>
      </c>
      <c r="I193" s="2">
        <v>1</v>
      </c>
    </row>
  </sheetData>
  <sortState ref="A2:K193">
    <sortCondition descending="1" ref="H2:H19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"/>
  <sheetViews>
    <sheetView workbookViewId="0">
      <selection activeCell="F26" sqref="F26"/>
    </sheetView>
  </sheetViews>
  <sheetFormatPr defaultRowHeight="15"/>
  <cols>
    <col min="1" max="2" width="9.140625" style="2"/>
    <col min="3" max="3" width="11.140625" style="2" bestFit="1" customWidth="1"/>
    <col min="4" max="4" width="10.85546875" style="2" bestFit="1" customWidth="1"/>
    <col min="5" max="5" width="7.5703125" style="2" bestFit="1" customWidth="1"/>
    <col min="6" max="6" width="11.7109375" style="2" bestFit="1" customWidth="1"/>
    <col min="7" max="7" width="14.28515625" style="2" bestFit="1" customWidth="1"/>
    <col min="8" max="16384" width="9.140625" style="2"/>
  </cols>
  <sheetData>
    <row r="2" spans="2:8">
      <c r="C2" s="2" t="s">
        <v>264</v>
      </c>
      <c r="D2" s="2" t="s">
        <v>267</v>
      </c>
      <c r="E2" s="2" t="s">
        <v>265</v>
      </c>
      <c r="F2" s="2" t="s">
        <v>266</v>
      </c>
      <c r="G2" s="2" t="s">
        <v>248</v>
      </c>
      <c r="H2" s="2" t="s">
        <v>268</v>
      </c>
    </row>
    <row r="3" spans="2:8">
      <c r="B3" s="2" t="s">
        <v>103</v>
      </c>
      <c r="C3" s="3">
        <f>AVERAGEIF(Data!$C$2:$C$193,B3,Data!$G$2:$G$193)</f>
        <v>0.49294736842105263</v>
      </c>
      <c r="D3" s="8">
        <f>AVERAGEIF(VMT!$B$2:$B$52,B3,VMT!$F$2:$F$53)</f>
        <v>6.342142857142858</v>
      </c>
      <c r="E3" s="8">
        <f>AVERAGEIF(VMT!$B$2:$B$52,B3,VMT!$G$2:$G$53)</f>
        <v>3.620200947760142</v>
      </c>
      <c r="F3" s="8">
        <f>AVERAGEIF(VMT!$B$2:$B$52,B3,VMT!$H$2:$H$53)</f>
        <v>7.8050605409974754</v>
      </c>
      <c r="G3" s="9">
        <f>SUMIF(VMT!$B$2:$B$52,$B3,VMT!$D$2:$D$53)</f>
        <v>520422</v>
      </c>
      <c r="H3" s="9">
        <f>AVERAGEIF(VMT!$B$2:$B$52,$B3,VMT!$E$2:$E$53)</f>
        <v>9308.4166666666661</v>
      </c>
    </row>
    <row r="4" spans="2:8">
      <c r="B4" s="2" t="s">
        <v>239</v>
      </c>
      <c r="C4" s="3">
        <f>AVERAGEIF(Data!$C$2:$C$193,B4,Data!$G$2:$G$193)</f>
        <v>9.5961538461538445E-2</v>
      </c>
      <c r="D4" s="8">
        <f>AVERAGEIF(VMT!$B$2:$B$52,B4,VMT!$F$2:$F$53)</f>
        <v>9.109862012987012</v>
      </c>
      <c r="E4" s="8">
        <f>AVERAGEIF(VMT!$B$2:$B$52,B4,VMT!$G$2:$G$53)</f>
        <v>1.0808189958062244</v>
      </c>
      <c r="F4" s="8">
        <f>AVERAGEIF(VMT!$B$2:$B$52,B4,VMT!$H$2:$H$53)</f>
        <v>8.0553178708041902</v>
      </c>
      <c r="G4" s="9">
        <f>SUMIF(VMT!$B$2:$B$52,$B4,VMT!$D$2:$D$53)</f>
        <v>432570</v>
      </c>
      <c r="H4" s="9">
        <f>AVERAGEIF(VMT!$B$2:$B$52,$B4,VMT!$E$2:$E$53)</f>
        <v>11306</v>
      </c>
    </row>
    <row r="5" spans="2:8">
      <c r="B5" s="2" t="s">
        <v>241</v>
      </c>
      <c r="C5" s="3">
        <f>AVERAGEIF(Data!$C$2:$C$193,B5,Data!$G$2:$G$193)</f>
        <v>8.8727272727272752E-2</v>
      </c>
      <c r="D5" s="8">
        <f>AVERAGEIF(VMT!$B$2:$B$52,B5,VMT!$F$2:$F$53)</f>
        <v>9.2916666666666679</v>
      </c>
      <c r="E5" s="8">
        <f>AVERAGEIF(VMT!$B$2:$B$52,B5,VMT!$G$2:$G$53)</f>
        <v>1.892276778776824</v>
      </c>
      <c r="F5" s="8">
        <f>AVERAGEIF(VMT!$B$2:$B$52,B5,VMT!$H$2:$H$53)</f>
        <v>7.6012841918705671</v>
      </c>
      <c r="G5" s="9">
        <f>SUMIF(VMT!$B$2:$B$52,$B5,VMT!$D$2:$D$53)</f>
        <v>292307</v>
      </c>
      <c r="H5" s="9">
        <f>AVERAGEIF(VMT!$B$2:$B$52,$B5,VMT!$E$2:$E$53)</f>
        <v>12298</v>
      </c>
    </row>
    <row r="6" spans="2:8">
      <c r="B6" s="2" t="s">
        <v>240</v>
      </c>
      <c r="C6" s="3">
        <f>AVERAGEIF(Data!$C$2:$C$193,B6,Data!$G$2:$G$193)</f>
        <v>9.8419354838709699E-2</v>
      </c>
      <c r="D6" s="8">
        <f>AVERAGEIF(VMT!$B$2:$B$52,B6,VMT!$F$2:$F$53)</f>
        <v>9.7676767676767664</v>
      </c>
      <c r="E6" s="8">
        <f>AVERAGEIF(VMT!$B$2:$B$52,B6,VMT!$G$2:$G$53)</f>
        <v>2.0661849635713181</v>
      </c>
      <c r="F6" s="8">
        <f>AVERAGEIF(VMT!$B$2:$B$52,B6,VMT!$H$2:$H$53)</f>
        <v>9.0435636742254299</v>
      </c>
      <c r="G6" s="9">
        <f>SUMIF(VMT!$B$2:$B$52,$B6,VMT!$D$2:$D$53)</f>
        <v>318935</v>
      </c>
      <c r="H6" s="9">
        <f>AVERAGEIF(VMT!$B$2:$B$52,$B6,VMT!$E$2:$E$53)</f>
        <v>10927.666666666666</v>
      </c>
    </row>
    <row r="7" spans="2:8">
      <c r="B7" s="2" t="s">
        <v>238</v>
      </c>
      <c r="C7" s="3">
        <f>AVERAGEIF(Data!$C$2:$C$193,B7,Data!$G$2:$G$193)</f>
        <v>0.16878260869565223</v>
      </c>
      <c r="D7" s="8">
        <f>AVERAGEIF(VMT!$B$2:$B$52,B7,VMT!$F$2:$F$53)</f>
        <v>9.0229651162790709</v>
      </c>
      <c r="E7" s="8">
        <f>AVERAGEIF(VMT!$B$2:$B$52,B7,VMT!$G$2:$G$53)</f>
        <v>2.3991531385379887</v>
      </c>
      <c r="F7" s="8">
        <f>AVERAGEIF(VMT!$B$2:$B$52,B7,VMT!$H$2:$H$53)</f>
        <v>10.207121357642958</v>
      </c>
      <c r="G7" s="9">
        <f>SUMIF(VMT!$B$2:$B$52,$B7,VMT!$D$2:$D$53)</f>
        <v>350043</v>
      </c>
      <c r="H7" s="9">
        <f>AVERAGEIF(VMT!$B$2:$B$52,$B7,VMT!$E$2:$E$53)</f>
        <v>8858.5</v>
      </c>
    </row>
    <row r="8" spans="2:8">
      <c r="B8" s="2" t="s">
        <v>244</v>
      </c>
      <c r="C8" s="3">
        <f>AVERAGEIF(Data!$C$2:$C$193,B8,Data!$G$2:$G$193)</f>
        <v>9.2333333333333323E-2</v>
      </c>
      <c r="D8" s="8">
        <f>AVERAGEIF(VMT!$B$2:$B$52,B8,VMT!$F$2:$F$53)</f>
        <v>9.2688888888888901</v>
      </c>
      <c r="E8" s="8">
        <f>AVERAGEIF(VMT!$B$2:$B$52,B8,VMT!$G$2:$G$53)</f>
        <v>7.2573664127499038</v>
      </c>
      <c r="F8" s="8">
        <f>AVERAGEIF(VMT!$B$2:$B$52,B8,VMT!$H$2:$H$53)</f>
        <v>10.697169006126993</v>
      </c>
      <c r="G8" s="9">
        <f>SUMIF(VMT!$B$2:$B$52,$B8,VMT!$D$2:$D$53)</f>
        <v>95793</v>
      </c>
      <c r="H8" s="9">
        <f>AVERAGEIF(VMT!$B$2:$B$52,$B8,VMT!$E$2:$E$53)</f>
        <v>8700</v>
      </c>
    </row>
    <row r="9" spans="2:8">
      <c r="B9" s="2" t="s">
        <v>243</v>
      </c>
      <c r="C9" s="3">
        <f>AVERAGEIF(Data!$C$2:$C$193,B9,Data!$G$2:$G$193)</f>
        <v>3.3000000000000002E-2</v>
      </c>
      <c r="D9" s="8">
        <f>AVERAGEIF(VMT!$B$2:$B$52,B9,VMT!$F$2:$F$53)</f>
        <v>10.646875</v>
      </c>
      <c r="E9" s="8">
        <f>AVERAGEIF(VMT!$B$2:$B$52,B9,VMT!$G$2:$G$53)</f>
        <v>3.8385040736072131</v>
      </c>
      <c r="F9" s="8">
        <f>AVERAGEIF(VMT!$B$2:$B$52,B9,VMT!$H$2:$H$53)</f>
        <v>10.290877876609571</v>
      </c>
      <c r="G9" s="9">
        <f>SUMIF(VMT!$B$2:$B$52,$B9,VMT!$D$2:$D$53)</f>
        <v>552928</v>
      </c>
      <c r="H9" s="9">
        <f>AVERAGEIF(VMT!$B$2:$B$52,$B9,VMT!$E$2:$E$53)</f>
        <v>10673.8</v>
      </c>
    </row>
    <row r="10" spans="2:8">
      <c r="B10" s="2" t="s">
        <v>245</v>
      </c>
      <c r="C10" s="3">
        <f>AVERAGEIF(Data!$C$2:$C$193,B10,Data!$G$2:$G$193)</f>
        <v>-7.0807692307692321E-2</v>
      </c>
      <c r="D10" s="8">
        <f>AVERAGEIF(VMT!$B$2:$B$52,B10,VMT!$F$2:$F$53)</f>
        <v>10.603703703703705</v>
      </c>
      <c r="E10" s="8">
        <f>AVERAGEIF(VMT!$B$2:$B$52,B10,VMT!$G$2:$G$53)</f>
        <v>2.9444171730771456</v>
      </c>
      <c r="F10" s="8">
        <f>AVERAGEIF(VMT!$B$2:$B$52,B10,VMT!$H$2:$H$53)</f>
        <v>9.5234329766799917</v>
      </c>
      <c r="G10" s="9">
        <f>SUMIF(VMT!$B$2:$B$52,$B10,VMT!$D$2:$D$53)</f>
        <v>416726</v>
      </c>
      <c r="H10" s="9">
        <f>AVERAGEIF(VMT!$B$2:$B$52,$B10,VMT!$E$2:$E$53)</f>
        <v>11830.545454545454</v>
      </c>
    </row>
    <row r="11" spans="2:8">
      <c r="B11" s="2" t="s">
        <v>247</v>
      </c>
      <c r="C11" s="3">
        <f>AVERAGEIF(Data!$C$2:$C$193,B11,Data!$G$2:$G$193)</f>
        <v>6.3E-2</v>
      </c>
      <c r="D11" s="8">
        <f>AVERAGEIF(VMT!$B$2:$B$52,B11,VMT!$F$2:$F$53)</f>
        <v>9.4</v>
      </c>
      <c r="E11" s="8">
        <f>AVERAGEIF(VMT!$B$2:$B$52,B11,VMT!$G$2:$G$53)</f>
        <v>9.3226222354458006</v>
      </c>
      <c r="F11" s="8">
        <f>AVERAGEIF(VMT!$B$2:$B$52,B11,VMT!$H$2:$H$53)</f>
        <v>11.888200328822563</v>
      </c>
      <c r="G11" s="9">
        <f>SUMIF(VMT!$B$2:$B$52,$B11,VMT!$D$2:$D$53)</f>
        <v>10083</v>
      </c>
      <c r="H11" s="9">
        <f>AVERAGEIF(VMT!$B$2:$B$52,$B11,VMT!$E$2:$E$53)</f>
        <v>7907</v>
      </c>
    </row>
    <row r="12" spans="2:8">
      <c r="B12" s="2" t="s">
        <v>269</v>
      </c>
      <c r="C12" s="3" t="e">
        <f>AVERAGEIF(Data!$C$2:$C$193,B12,Data!$G$2:$G$193)</f>
        <v>#DIV/0!</v>
      </c>
      <c r="D12" s="8" t="e">
        <f>AVERAGEIF(VMT!$B$2:$B$52,B12,VMT!$F$2:$F$53)</f>
        <v>#DIV/0!</v>
      </c>
      <c r="E12" s="8" t="e">
        <f>AVERAGEIF(VMT!$B$2:$B$52,B12,VMT!$G$2:$G$53)</f>
        <v>#DIV/0!</v>
      </c>
      <c r="F12" s="8" t="e">
        <f>AVERAGEIF(VMT!$B$2:$B$52,B12,VMT!$H$2:$H$53)</f>
        <v>#DIV/0!</v>
      </c>
      <c r="G12" s="9">
        <f>SUMIF(VMT!$B$2:$B$52,$B12,VMT!$D$2:$D$53)</f>
        <v>0</v>
      </c>
      <c r="H12" s="9" t="e">
        <f>AVERAGEIF(VMT!$B$2:$B$52,$B12,VMT!$E$2:$E$53)</f>
        <v>#DIV/0!</v>
      </c>
    </row>
    <row r="13" spans="2:8">
      <c r="C13" s="3" t="e">
        <f>AVERAGE(C3:C12)</f>
        <v>#DIV/0!</v>
      </c>
      <c r="D13" s="8" t="e">
        <f>AVERAGE(D3:D12)</f>
        <v>#DIV/0!</v>
      </c>
      <c r="E13" s="8" t="e">
        <f t="shared" ref="E13:F13" si="0">AVERAGE(E3:E12)</f>
        <v>#DIV/0!</v>
      </c>
      <c r="F13" s="8" t="e">
        <f t="shared" si="0"/>
        <v>#DIV/0!</v>
      </c>
      <c r="G13" s="9">
        <f>SUM(G3:G12)</f>
        <v>2989807</v>
      </c>
      <c r="H13" s="9" t="e">
        <f>AVERAGE(H3:H12)</f>
        <v>#DIV/0!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opLeftCell="A2" workbookViewId="0">
      <selection activeCell="R36" sqref="R36"/>
    </sheetView>
  </sheetViews>
  <sheetFormatPr defaultRowHeight="15"/>
  <cols>
    <col min="1" max="2" width="9.140625" style="4"/>
    <col min="3" max="3" width="13.140625" style="4" bestFit="1" customWidth="1"/>
    <col min="4" max="16384" width="9.140625" style="4"/>
  </cols>
  <sheetData>
    <row r="1" spans="1:8">
      <c r="A1" s="4" t="s">
        <v>230</v>
      </c>
      <c r="B1" s="4" t="s">
        <v>237</v>
      </c>
      <c r="C1" s="4" t="s">
        <v>250</v>
      </c>
      <c r="D1" s="4" t="s">
        <v>248</v>
      </c>
      <c r="E1" s="4" t="s">
        <v>249</v>
      </c>
      <c r="F1" s="4" t="s">
        <v>260</v>
      </c>
      <c r="G1" s="4" t="s">
        <v>262</v>
      </c>
      <c r="H1" s="4" t="s">
        <v>263</v>
      </c>
    </row>
    <row r="2" spans="1:8">
      <c r="A2" s="5" t="s">
        <v>27</v>
      </c>
      <c r="B2" s="5" t="s">
        <v>241</v>
      </c>
      <c r="C2" s="5">
        <f>COUNTIF(Data!$B$2:$B$193,A2)</f>
        <v>4</v>
      </c>
      <c r="D2" s="6">
        <v>59661</v>
      </c>
      <c r="E2" s="6">
        <v>13090</v>
      </c>
      <c r="F2" s="7">
        <f>IF(C2=0,"",AVERAGEIF(Data!$B$2:$B$193,A2,Data!$F$2:$F$193))</f>
        <v>11.425000000000001</v>
      </c>
      <c r="G2" s="7">
        <f>IF(F2="","",F2/D2*10000)</f>
        <v>1.9149863394847557</v>
      </c>
      <c r="H2" s="7">
        <f>IF(F2="","",F2/E2*10000)</f>
        <v>8.7280366692131413</v>
      </c>
    </row>
    <row r="3" spans="1:8">
      <c r="A3" s="5" t="s">
        <v>11</v>
      </c>
      <c r="B3" s="5" t="s">
        <v>244</v>
      </c>
      <c r="C3" s="5">
        <f>COUNTIF(Data!$B$2:$B$193,A3)</f>
        <v>1</v>
      </c>
      <c r="D3" s="6">
        <v>5035</v>
      </c>
      <c r="E3" s="6">
        <v>7587</v>
      </c>
      <c r="F3" s="7">
        <f>IF(C3=0,"",AVERAGEIF(Data!$B$2:$B$193,A3,Data!$F$2:$F$193))</f>
        <v>8.6999999999999993</v>
      </c>
      <c r="G3" s="7">
        <f t="shared" ref="G3:G53" si="0">IF(F3="","",F3/D3*10000)</f>
        <v>17.279046673286988</v>
      </c>
      <c r="H3" s="7">
        <f t="shared" ref="H3:H53" si="1">IF(F3="","",F3/E3*10000)</f>
        <v>11.466982997232106</v>
      </c>
    </row>
    <row r="4" spans="1:8">
      <c r="A4" s="5" t="s">
        <v>41</v>
      </c>
      <c r="B4" s="5" t="s">
        <v>240</v>
      </c>
      <c r="C4" s="5">
        <f>COUNTIF(Data!$B$2:$B$193,A4)</f>
        <v>9</v>
      </c>
      <c r="D4" s="6">
        <v>59799</v>
      </c>
      <c r="E4" s="6">
        <v>10068</v>
      </c>
      <c r="F4" s="7">
        <f>IF(C4=0,"",AVERAGEIF(Data!$B$2:$B$193,A4,Data!$F$2:$F$193))</f>
        <v>11.166666666666666</v>
      </c>
      <c r="G4" s="7">
        <f t="shared" si="0"/>
        <v>1.8673667898571322</v>
      </c>
      <c r="H4" s="7">
        <f t="shared" si="1"/>
        <v>11.091246192557277</v>
      </c>
    </row>
    <row r="5" spans="1:8">
      <c r="A5" s="5" t="s">
        <v>104</v>
      </c>
      <c r="B5" s="5" t="s">
        <v>241</v>
      </c>
      <c r="C5" s="5">
        <f>COUNTIF(Data!$B$2:$B$193,A5)</f>
        <v>1</v>
      </c>
      <c r="D5" s="6">
        <v>31972</v>
      </c>
      <c r="E5" s="6">
        <v>11504</v>
      </c>
      <c r="F5" s="7">
        <f>IF(C5=0,"",AVERAGEIF(Data!$B$2:$B$193,A5,Data!$F$2:$F$193))</f>
        <v>8.8000000000000007</v>
      </c>
      <c r="G5" s="7">
        <f t="shared" si="0"/>
        <v>2.7524083573126492</v>
      </c>
      <c r="H5" s="7">
        <f t="shared" si="1"/>
        <v>7.6495132127955499</v>
      </c>
    </row>
    <row r="6" spans="1:8">
      <c r="A6" s="5" t="s">
        <v>9</v>
      </c>
      <c r="B6" s="5" t="s">
        <v>238</v>
      </c>
      <c r="C6" s="5">
        <f>COUNTIF(Data!$B$2:$B$193,A6)</f>
        <v>43</v>
      </c>
      <c r="D6" s="6">
        <v>329267</v>
      </c>
      <c r="E6" s="6">
        <v>9113</v>
      </c>
      <c r="F6" s="7">
        <f>IF(C6=0,"",AVERAGEIF(Data!$B$2:$B$193,A6,Data!$F$2:$F$193))</f>
        <v>8.6209302325581394</v>
      </c>
      <c r="G6" s="7">
        <f t="shared" si="0"/>
        <v>0.26182187199318913</v>
      </c>
      <c r="H6" s="7">
        <f t="shared" si="1"/>
        <v>9.4600353698651816</v>
      </c>
    </row>
    <row r="7" spans="1:8">
      <c r="A7" s="5" t="s">
        <v>17</v>
      </c>
      <c r="B7" s="5" t="s">
        <v>245</v>
      </c>
      <c r="C7" s="5">
        <f>COUNTIF(Data!$B$2:$B$193,A7)</f>
        <v>4</v>
      </c>
      <c r="D7" s="6">
        <v>47962</v>
      </c>
      <c r="E7" s="6">
        <v>10281</v>
      </c>
      <c r="F7" s="7">
        <f>IF(C7=0,"",AVERAGEIF(Data!$B$2:$B$193,A7,Data!$F$2:$F$193))</f>
        <v>11.525</v>
      </c>
      <c r="G7" s="7">
        <f t="shared" si="0"/>
        <v>2.4029439973312208</v>
      </c>
      <c r="H7" s="7">
        <f t="shared" si="1"/>
        <v>11.209999027331971</v>
      </c>
    </row>
    <row r="8" spans="1:8">
      <c r="A8" s="5" t="s">
        <v>31</v>
      </c>
      <c r="B8" s="5" t="s">
        <v>103</v>
      </c>
      <c r="C8" s="5">
        <f>COUNTIF(Data!$B$2:$B$193,A8)</f>
        <v>2</v>
      </c>
      <c r="D8" s="6">
        <v>31675</v>
      </c>
      <c r="E8" s="6">
        <v>9023</v>
      </c>
      <c r="F8" s="7">
        <f>IF(C8=0,"",AVERAGEIF(Data!$B$2:$B$193,A8,Data!$F$2:$F$193))</f>
        <v>6.75</v>
      </c>
      <c r="G8" s="7">
        <f t="shared" si="0"/>
        <v>2.1310181531176009</v>
      </c>
      <c r="H8" s="7">
        <f t="shared" si="1"/>
        <v>7.4808821899589937</v>
      </c>
    </row>
    <row r="9" spans="1:8">
      <c r="A9" s="5" t="s">
        <v>251</v>
      </c>
      <c r="B9" s="5" t="s">
        <v>103</v>
      </c>
      <c r="C9" s="5">
        <f>COUNTIF(Data!$B$2:$B$193,A9)</f>
        <v>0</v>
      </c>
      <c r="D9" s="6">
        <v>9508</v>
      </c>
      <c r="E9" s="6">
        <v>11272</v>
      </c>
      <c r="F9" s="7" t="str">
        <f>IF(C9=0,"",AVERAGEIF(Data!$B$2:$B$193,A9,Data!$F$2:$F$193))</f>
        <v/>
      </c>
      <c r="G9" s="7" t="str">
        <f t="shared" si="0"/>
        <v/>
      </c>
      <c r="H9" s="7" t="str">
        <f t="shared" si="1"/>
        <v/>
      </c>
    </row>
    <row r="10" spans="1:8">
      <c r="A10" s="5" t="s">
        <v>179</v>
      </c>
      <c r="B10" s="5" t="s">
        <v>103</v>
      </c>
      <c r="C10" s="5">
        <f>COUNTIF(Data!$B$2:$B$193,A10)</f>
        <v>1</v>
      </c>
      <c r="D10" s="6">
        <v>3713</v>
      </c>
      <c r="E10" s="6">
        <v>6745</v>
      </c>
      <c r="F10" s="7">
        <f>IF(C10=0,"",AVERAGEIF(Data!$B$2:$B$193,A10,Data!$F$2:$F$193))</f>
        <v>4.8</v>
      </c>
      <c r="G10" s="7">
        <f t="shared" si="0"/>
        <v>12.927551844869377</v>
      </c>
      <c r="H10" s="7">
        <f t="shared" si="1"/>
        <v>7.1163825055596739</v>
      </c>
    </row>
    <row r="11" spans="1:8">
      <c r="A11" s="5" t="s">
        <v>35</v>
      </c>
      <c r="B11" s="5" t="s">
        <v>239</v>
      </c>
      <c r="C11" s="5">
        <f>COUNTIF(Data!$B$2:$B$193,A11)</f>
        <v>11</v>
      </c>
      <c r="D11" s="6">
        <v>201531</v>
      </c>
      <c r="E11" s="6">
        <v>11328</v>
      </c>
      <c r="F11" s="7">
        <f>IF(C11=0,"",AVERAGEIF(Data!$B$2:$B$193,A11,Data!$F$2:$F$193))</f>
        <v>8.709090909090909</v>
      </c>
      <c r="G11" s="7">
        <f t="shared" si="0"/>
        <v>0.43214646427055436</v>
      </c>
      <c r="H11" s="7">
        <f t="shared" si="1"/>
        <v>7.6881099126861843</v>
      </c>
    </row>
    <row r="12" spans="1:8">
      <c r="A12" s="5" t="s">
        <v>14</v>
      </c>
      <c r="B12" s="5" t="s">
        <v>241</v>
      </c>
      <c r="C12" s="5">
        <f>COUNTIF(Data!$B$2:$B$193,A12)</f>
        <v>3</v>
      </c>
      <c r="D12" s="6">
        <v>113509</v>
      </c>
      <c r="E12" s="6">
        <v>12511</v>
      </c>
      <c r="F12" s="7">
        <f>IF(C12=0,"",AVERAGEIF(Data!$B$2:$B$193,A12,Data!$F$2:$F$193))</f>
        <v>8.7666666666666675</v>
      </c>
      <c r="G12" s="7">
        <f t="shared" si="0"/>
        <v>0.77233229670481351</v>
      </c>
      <c r="H12" s="7">
        <f t="shared" si="1"/>
        <v>7.007167026350146</v>
      </c>
    </row>
    <row r="13" spans="1:8">
      <c r="A13" s="5" t="s">
        <v>84</v>
      </c>
      <c r="B13" s="5" t="s">
        <v>247</v>
      </c>
      <c r="C13" s="5">
        <f>COUNTIF(Data!$B$2:$B$193,A13)</f>
        <v>1</v>
      </c>
      <c r="D13" s="6">
        <v>10083</v>
      </c>
      <c r="E13" s="6">
        <v>7907</v>
      </c>
      <c r="F13" s="7">
        <f>IF(C13=0,"",AVERAGEIF(Data!$B$2:$B$193,A13,Data!$F$2:$F$193))</f>
        <v>9.4</v>
      </c>
      <c r="G13" s="7">
        <f t="shared" si="0"/>
        <v>9.3226222354458006</v>
      </c>
      <c r="H13" s="7">
        <f t="shared" si="1"/>
        <v>11.888200328822563</v>
      </c>
    </row>
    <row r="14" spans="1:8">
      <c r="A14" s="5" t="s">
        <v>29</v>
      </c>
      <c r="B14" s="5" t="s">
        <v>243</v>
      </c>
      <c r="C14" s="5">
        <f>COUNTIF(Data!$B$2:$B$193,A14)</f>
        <v>1</v>
      </c>
      <c r="D14" s="6">
        <v>14866</v>
      </c>
      <c r="E14" s="6">
        <v>10402</v>
      </c>
      <c r="F14" s="7">
        <f>IF(C14=0,"",AVERAGEIF(Data!$B$2:$B$193,A14,Data!$F$2:$F$193))</f>
        <v>13.4</v>
      </c>
      <c r="G14" s="7">
        <f t="shared" si="0"/>
        <v>9.0138571236378322</v>
      </c>
      <c r="H14" s="7">
        <f t="shared" si="1"/>
        <v>12.882138050374929</v>
      </c>
    </row>
    <row r="15" spans="1:8">
      <c r="A15" s="5" t="s">
        <v>18</v>
      </c>
      <c r="B15" s="5" t="s">
        <v>243</v>
      </c>
      <c r="C15" s="5">
        <f>COUNTIF(Data!$B$2:$B$193,A15)</f>
        <v>5</v>
      </c>
      <c r="D15" s="6">
        <v>107706</v>
      </c>
      <c r="E15" s="6">
        <v>8439</v>
      </c>
      <c r="F15" s="7">
        <f>IF(C15=0,"",AVERAGEIF(Data!$B$2:$B$193,A15,Data!$F$2:$F$193))</f>
        <v>9.1</v>
      </c>
      <c r="G15" s="7">
        <f t="shared" si="0"/>
        <v>0.84489257794366146</v>
      </c>
      <c r="H15" s="7">
        <f t="shared" si="1"/>
        <v>10.783268159734565</v>
      </c>
    </row>
    <row r="16" spans="1:8">
      <c r="A16" s="5" t="s">
        <v>68</v>
      </c>
      <c r="B16" s="5" t="s">
        <v>243</v>
      </c>
      <c r="C16" s="5">
        <f>COUNTIF(Data!$B$2:$B$193,A16)</f>
        <v>2</v>
      </c>
      <c r="D16" s="6">
        <v>71799</v>
      </c>
      <c r="E16" s="6">
        <v>11448</v>
      </c>
      <c r="F16" s="7">
        <f>IF(C16=0,"",AVERAGEIF(Data!$B$2:$B$193,A16,Data!$F$2:$F$193))</f>
        <v>10.95</v>
      </c>
      <c r="G16" s="7">
        <f t="shared" si="0"/>
        <v>1.5250908787030459</v>
      </c>
      <c r="H16" s="7">
        <f t="shared" si="1"/>
        <v>9.564989517819706</v>
      </c>
    </row>
    <row r="17" spans="1:8">
      <c r="A17" s="5" t="s">
        <v>39</v>
      </c>
      <c r="B17" s="5" t="s">
        <v>245</v>
      </c>
      <c r="C17" s="5">
        <f>COUNTIF(Data!$B$2:$B$193,A17)</f>
        <v>2</v>
      </c>
      <c r="D17" s="6">
        <v>31060</v>
      </c>
      <c r="E17" s="6">
        <v>10471</v>
      </c>
      <c r="F17" s="7">
        <f>IF(C17=0,"",AVERAGEIF(Data!$B$2:$B$193,A17,Data!$F$2:$F$193))</f>
        <v>11.25</v>
      </c>
      <c r="G17" s="7">
        <f t="shared" si="0"/>
        <v>3.6220218931101091</v>
      </c>
      <c r="H17" s="7">
        <f t="shared" si="1"/>
        <v>10.743959507210391</v>
      </c>
    </row>
    <row r="18" spans="1:8">
      <c r="A18" s="5" t="s">
        <v>96</v>
      </c>
      <c r="B18" s="5" t="s">
        <v>245</v>
      </c>
      <c r="C18" s="5">
        <f>COUNTIF(Data!$B$2:$B$193,A18)</f>
        <v>4</v>
      </c>
      <c r="D18" s="6">
        <v>29621</v>
      </c>
      <c r="E18" s="6">
        <v>10792</v>
      </c>
      <c r="F18" s="7">
        <f>IF(C18=0,"",AVERAGEIF(Data!$B$2:$B$193,A18,Data!$F$2:$F$193))</f>
        <v>10.575000000000001</v>
      </c>
      <c r="G18" s="7">
        <f t="shared" si="0"/>
        <v>3.5701022922926309</v>
      </c>
      <c r="H18" s="7">
        <f t="shared" si="1"/>
        <v>9.798925129725724</v>
      </c>
    </row>
    <row r="19" spans="1:8">
      <c r="A19" s="5" t="s">
        <v>101</v>
      </c>
      <c r="B19" s="5" t="s">
        <v>245</v>
      </c>
      <c r="C19" s="5">
        <f>COUNTIF(Data!$B$2:$B$193,A19)</f>
        <v>2</v>
      </c>
      <c r="D19" s="6">
        <v>47466</v>
      </c>
      <c r="E19" s="6">
        <v>11373</v>
      </c>
      <c r="F19" s="7">
        <f>IF(C19=0,"",AVERAGEIF(Data!$B$2:$B$193,A19,Data!$F$2:$F$193))</f>
        <v>9.9499999999999993</v>
      </c>
      <c r="G19" s="7">
        <f t="shared" si="0"/>
        <v>2.0962373067037459</v>
      </c>
      <c r="H19" s="7">
        <f t="shared" si="1"/>
        <v>8.7487909962191139</v>
      </c>
    </row>
    <row r="20" spans="1:8">
      <c r="A20" s="5" t="s">
        <v>23</v>
      </c>
      <c r="B20" s="5" t="s">
        <v>241</v>
      </c>
      <c r="C20" s="5">
        <f>COUNTIF(Data!$B$2:$B$193,A20)</f>
        <v>3</v>
      </c>
      <c r="D20" s="6">
        <v>44979</v>
      </c>
      <c r="E20" s="6">
        <v>9943</v>
      </c>
      <c r="F20" s="7">
        <f>IF(C20=0,"",AVERAGEIF(Data!$B$2:$B$193,A20,Data!$F$2:$F$193))</f>
        <v>8.0666666666666682</v>
      </c>
      <c r="G20" s="7">
        <f t="shared" si="0"/>
        <v>1.7934295263715663</v>
      </c>
      <c r="H20" s="7">
        <f t="shared" si="1"/>
        <v>8.1129102551208572</v>
      </c>
    </row>
    <row r="21" spans="1:8">
      <c r="A21" s="5" t="s">
        <v>259</v>
      </c>
      <c r="B21" s="5" t="s">
        <v>103</v>
      </c>
      <c r="C21" s="5">
        <f>COUNTIF(Data!$B$2:$B$193,A21)</f>
        <v>0</v>
      </c>
      <c r="D21" s="6">
        <v>14925</v>
      </c>
      <c r="E21" s="6">
        <v>11294</v>
      </c>
      <c r="F21" s="7" t="str">
        <f>IF(C21=0,"",AVERAGEIF(Data!$B$2:$B$193,A21,Data!$F$2:$F$193))</f>
        <v/>
      </c>
      <c r="G21" s="7" t="str">
        <f t="shared" si="0"/>
        <v/>
      </c>
      <c r="H21" s="7" t="str">
        <f t="shared" si="1"/>
        <v/>
      </c>
    </row>
    <row r="22" spans="1:8">
      <c r="A22" s="5" t="s">
        <v>22</v>
      </c>
      <c r="B22" s="5" t="s">
        <v>103</v>
      </c>
      <c r="C22" s="5">
        <f>COUNTIF(Data!$B$2:$B$193,A22)</f>
        <v>1</v>
      </c>
      <c r="D22" s="6">
        <v>56319</v>
      </c>
      <c r="E22" s="6">
        <v>10056</v>
      </c>
      <c r="F22" s="7">
        <f>IF(C22=0,"",AVERAGEIF(Data!$B$2:$B$193,A22,Data!$F$2:$F$193))</f>
        <v>5.3</v>
      </c>
      <c r="G22" s="7">
        <f t="shared" si="0"/>
        <v>0.94106784566487323</v>
      </c>
      <c r="H22" s="7">
        <f t="shared" si="1"/>
        <v>5.2704852824184565</v>
      </c>
    </row>
    <row r="23" spans="1:8">
      <c r="A23" s="5" t="s">
        <v>258</v>
      </c>
      <c r="B23" s="5" t="s">
        <v>103</v>
      </c>
      <c r="C23" s="5">
        <f>COUNTIF(Data!$B$2:$B$193,A23)</f>
        <v>0</v>
      </c>
      <c r="D23" s="6">
        <v>55458</v>
      </c>
      <c r="E23" s="6">
        <v>8667</v>
      </c>
      <c r="F23" s="7" t="str">
        <f>IF(C23=0,"",AVERAGEIF(Data!$B$2:$B$193,A23,Data!$F$2:$F$193))</f>
        <v/>
      </c>
      <c r="G23" s="7" t="str">
        <f t="shared" si="0"/>
        <v/>
      </c>
      <c r="H23" s="7" t="str">
        <f t="shared" si="1"/>
        <v/>
      </c>
    </row>
    <row r="24" spans="1:8">
      <c r="A24" s="5" t="s">
        <v>59</v>
      </c>
      <c r="B24" s="5" t="s">
        <v>243</v>
      </c>
      <c r="C24" s="5">
        <f>COUNTIF(Data!$B$2:$B$193,A24)</f>
        <v>4</v>
      </c>
      <c r="D24" s="6">
        <v>104052</v>
      </c>
      <c r="E24" s="6">
        <v>10281</v>
      </c>
      <c r="F24" s="7">
        <f>IF(C24=0,"",AVERAGEIF(Data!$B$2:$B$193,A24,Data!$F$2:$F$193))</f>
        <v>8.875</v>
      </c>
      <c r="G24" s="7">
        <f t="shared" si="0"/>
        <v>0.85293891515780573</v>
      </c>
      <c r="H24" s="7">
        <f t="shared" si="1"/>
        <v>8.6324287520669198</v>
      </c>
    </row>
    <row r="25" spans="1:8">
      <c r="A25" s="5" t="s">
        <v>117</v>
      </c>
      <c r="B25" s="5" t="s">
        <v>243</v>
      </c>
      <c r="C25" s="5">
        <f>COUNTIF(Data!$B$2:$B$193,A25)</f>
        <v>2</v>
      </c>
      <c r="D25" s="6">
        <v>56904</v>
      </c>
      <c r="E25" s="6">
        <v>11086</v>
      </c>
      <c r="F25" s="7">
        <f>IF(C25=0,"",AVERAGEIF(Data!$B$2:$B$193,A25,Data!$F$2:$F$193))</f>
        <v>10.25</v>
      </c>
      <c r="G25" s="7">
        <f t="shared" si="0"/>
        <v>1.8012793476732742</v>
      </c>
      <c r="H25" s="7">
        <f t="shared" si="1"/>
        <v>9.2458957243370019</v>
      </c>
    </row>
    <row r="26" spans="1:8">
      <c r="A26" s="5" t="s">
        <v>91</v>
      </c>
      <c r="B26" s="5" t="s">
        <v>241</v>
      </c>
      <c r="C26" s="5">
        <f>COUNTIF(Data!$B$2:$B$193,A26)</f>
        <v>1</v>
      </c>
      <c r="D26" s="6">
        <v>42186</v>
      </c>
      <c r="E26" s="6">
        <v>14442</v>
      </c>
      <c r="F26" s="7">
        <f>IF(C26=0,"",AVERAGEIF(Data!$B$2:$B$193,A26,Data!$F$2:$F$193))</f>
        <v>9.4</v>
      </c>
      <c r="G26" s="7">
        <f t="shared" si="0"/>
        <v>2.2282273740103355</v>
      </c>
      <c r="H26" s="7">
        <f t="shared" si="1"/>
        <v>6.5087937958731485</v>
      </c>
    </row>
    <row r="27" spans="1:8">
      <c r="A27" s="5" t="s">
        <v>95</v>
      </c>
      <c r="B27" s="5" t="s">
        <v>245</v>
      </c>
      <c r="C27" s="5">
        <f>COUNTIF(Data!$B$2:$B$193,A27)</f>
        <v>3</v>
      </c>
      <c r="D27" s="6">
        <v>68754</v>
      </c>
      <c r="E27" s="6">
        <v>11854</v>
      </c>
      <c r="F27" s="7">
        <f>IF(C27=0,"",AVERAGEIF(Data!$B$2:$B$193,A27,Data!$F$2:$F$193))</f>
        <v>10.833333333333334</v>
      </c>
      <c r="G27" s="7">
        <f t="shared" si="0"/>
        <v>1.5756659006506288</v>
      </c>
      <c r="H27" s="7">
        <f t="shared" si="1"/>
        <v>9.1389685619481487</v>
      </c>
    </row>
    <row r="28" spans="1:8">
      <c r="A28" s="5" t="s">
        <v>257</v>
      </c>
      <c r="B28" s="5" t="s">
        <v>243</v>
      </c>
      <c r="C28" s="5">
        <f>COUNTIF(Data!$B$2:$B$193,A28)</f>
        <v>0</v>
      </c>
      <c r="D28" s="6">
        <v>11126</v>
      </c>
      <c r="E28" s="6">
        <v>11891</v>
      </c>
      <c r="F28" s="7" t="str">
        <f>IF(C28=0,"",AVERAGEIF(Data!$B$2:$B$193,A28,Data!$F$2:$F$193))</f>
        <v/>
      </c>
      <c r="G28" s="7" t="str">
        <f t="shared" si="0"/>
        <v/>
      </c>
      <c r="H28" s="7" t="str">
        <f t="shared" si="1"/>
        <v/>
      </c>
    </row>
    <row r="29" spans="1:8">
      <c r="A29" s="5" t="s">
        <v>103</v>
      </c>
      <c r="B29" s="5" t="s">
        <v>245</v>
      </c>
      <c r="C29" s="5">
        <f>COUNTIF(Data!$B$2:$B$193,A29)</f>
        <v>2</v>
      </c>
      <c r="D29" s="6">
        <v>19291</v>
      </c>
      <c r="E29" s="6">
        <v>10968</v>
      </c>
      <c r="F29" s="7">
        <f>IF(C29=0,"",AVERAGEIF(Data!$B$2:$B$193,A29,Data!$F$2:$F$193))</f>
        <v>11.55</v>
      </c>
      <c r="G29" s="7">
        <f t="shared" si="0"/>
        <v>5.9872479394536313</v>
      </c>
      <c r="H29" s="7">
        <f t="shared" si="1"/>
        <v>10.530634573304159</v>
      </c>
    </row>
    <row r="30" spans="1:8">
      <c r="A30" s="5" t="s">
        <v>80</v>
      </c>
      <c r="B30" s="5" t="s">
        <v>238</v>
      </c>
      <c r="C30" s="5">
        <f>COUNTIF(Data!$B$2:$B$193,A30)</f>
        <v>4</v>
      </c>
      <c r="D30" s="6">
        <v>20776</v>
      </c>
      <c r="E30" s="6">
        <v>8604</v>
      </c>
      <c r="F30" s="7">
        <f>IF(C30=0,"",AVERAGEIF(Data!$B$2:$B$193,A30,Data!$F$2:$F$193))</f>
        <v>9.4250000000000007</v>
      </c>
      <c r="G30" s="7">
        <f t="shared" si="0"/>
        <v>4.5364844050827884</v>
      </c>
      <c r="H30" s="7">
        <f t="shared" si="1"/>
        <v>10.954207345420736</v>
      </c>
    </row>
    <row r="31" spans="1:8">
      <c r="A31" s="5" t="s">
        <v>256</v>
      </c>
      <c r="B31" s="5" t="s">
        <v>103</v>
      </c>
      <c r="C31" s="5">
        <f>COUNTIF(Data!$B$2:$B$193,A31)</f>
        <v>0</v>
      </c>
      <c r="D31" s="6">
        <v>13429</v>
      </c>
      <c r="E31" s="6">
        <v>10252</v>
      </c>
      <c r="F31" s="7" t="str">
        <f>IF(C31=0,"",AVERAGEIF(Data!$B$2:$B$193,A31,Data!$F$2:$F$193))</f>
        <v/>
      </c>
      <c r="G31" s="7" t="str">
        <f t="shared" si="0"/>
        <v/>
      </c>
      <c r="H31" s="7" t="str">
        <f t="shared" si="1"/>
        <v/>
      </c>
    </row>
    <row r="32" spans="1:8">
      <c r="A32" s="5" t="s">
        <v>62</v>
      </c>
      <c r="B32" s="5" t="s">
        <v>103</v>
      </c>
      <c r="C32" s="5">
        <f>COUNTIF(Data!$B$2:$B$193,A32)</f>
        <v>4</v>
      </c>
      <c r="D32" s="6">
        <v>73819</v>
      </c>
      <c r="E32" s="6">
        <v>8467</v>
      </c>
      <c r="F32" s="7">
        <f>IF(C32=0,"",AVERAGEIF(Data!$B$2:$B$193,A32,Data!$F$2:$F$193))</f>
        <v>6.4749999999999996</v>
      </c>
      <c r="G32" s="7">
        <f t="shared" si="0"/>
        <v>0.87714545035830871</v>
      </c>
      <c r="H32" s="7">
        <f t="shared" si="1"/>
        <v>7.6473367190268089</v>
      </c>
    </row>
    <row r="33" spans="1:8">
      <c r="A33" s="5" t="s">
        <v>3</v>
      </c>
      <c r="B33" s="5" t="s">
        <v>240</v>
      </c>
      <c r="C33" s="5">
        <f>COUNTIF(Data!$B$2:$B$193,A33)</f>
        <v>1</v>
      </c>
      <c r="D33" s="6">
        <v>23966</v>
      </c>
      <c r="E33" s="6">
        <v>12428</v>
      </c>
      <c r="F33" s="7">
        <f>IF(C33=0,"",AVERAGEIF(Data!$B$2:$B$193,A33,Data!$F$2:$F$193))</f>
        <v>9.5</v>
      </c>
      <c r="G33" s="7">
        <f t="shared" si="0"/>
        <v>3.9639489276475004</v>
      </c>
      <c r="H33" s="7">
        <f t="shared" si="1"/>
        <v>7.6440296105568075</v>
      </c>
    </row>
    <row r="34" spans="1:8">
      <c r="A34" s="5" t="s">
        <v>34</v>
      </c>
      <c r="B34" s="5" t="s">
        <v>103</v>
      </c>
      <c r="C34" s="5">
        <f>COUNTIF(Data!$B$2:$B$193,A34)</f>
        <v>5</v>
      </c>
      <c r="D34" s="6">
        <v>137521</v>
      </c>
      <c r="E34" s="6">
        <v>7142</v>
      </c>
      <c r="F34" s="7">
        <f>IF(C34=0,"",AVERAGEIF(Data!$B$2:$B$193,A34,Data!$F$2:$F$193))</f>
        <v>8.02</v>
      </c>
      <c r="G34" s="7">
        <f t="shared" si="0"/>
        <v>0.58318365922295501</v>
      </c>
      <c r="H34" s="7">
        <f t="shared" si="1"/>
        <v>11.229347521702605</v>
      </c>
    </row>
    <row r="35" spans="1:8">
      <c r="A35" s="5" t="s">
        <v>38</v>
      </c>
      <c r="B35" s="5" t="s">
        <v>239</v>
      </c>
      <c r="C35" s="5">
        <f>COUNTIF(Data!$B$2:$B$193,A35)</f>
        <v>7</v>
      </c>
      <c r="D35" s="6">
        <v>101268</v>
      </c>
      <c r="E35" s="6">
        <v>11662</v>
      </c>
      <c r="F35" s="7">
        <f>IF(C35=0,"",AVERAGEIF(Data!$B$2:$B$193,A35,Data!$F$2:$F$193))</f>
        <v>10.142857142857142</v>
      </c>
      <c r="G35" s="7">
        <f t="shared" si="0"/>
        <v>1.0015856087665544</v>
      </c>
      <c r="H35" s="7">
        <f t="shared" si="1"/>
        <v>8.6973564936178551</v>
      </c>
    </row>
    <row r="36" spans="1:8">
      <c r="A36" s="5" t="s">
        <v>255</v>
      </c>
      <c r="B36" s="5" t="s">
        <v>243</v>
      </c>
      <c r="C36" s="5">
        <f>COUNTIF(Data!$B$2:$B$193,A36)</f>
        <v>0</v>
      </c>
      <c r="D36" s="6">
        <v>7570</v>
      </c>
      <c r="E36" s="6">
        <v>11890</v>
      </c>
      <c r="F36" s="7" t="str">
        <f>IF(C36=0,"",AVERAGEIF(Data!$B$2:$B$193,A36,Data!$F$2:$F$193))</f>
        <v/>
      </c>
      <c r="G36" s="7" t="str">
        <f t="shared" si="0"/>
        <v/>
      </c>
      <c r="H36" s="7" t="str">
        <f t="shared" si="1"/>
        <v/>
      </c>
    </row>
    <row r="37" spans="1:8">
      <c r="A37" s="5" t="s">
        <v>1</v>
      </c>
      <c r="B37" s="5" t="s">
        <v>243</v>
      </c>
      <c r="C37" s="5">
        <f>COUNTIF(Data!$B$2:$B$193,A37)</f>
        <v>6</v>
      </c>
      <c r="D37" s="6">
        <v>110491</v>
      </c>
      <c r="E37" s="6">
        <v>9638</v>
      </c>
      <c r="F37" s="7">
        <f>IF(C37=0,"",AVERAGEIF(Data!$B$2:$B$193,A37,Data!$F$2:$F$193))</f>
        <v>9.8000000000000007</v>
      </c>
      <c r="G37" s="7">
        <f t="shared" si="0"/>
        <v>0.88695006833135737</v>
      </c>
      <c r="H37" s="7">
        <f t="shared" si="1"/>
        <v>10.16808466486823</v>
      </c>
    </row>
    <row r="38" spans="1:8">
      <c r="A38" s="5" t="s">
        <v>127</v>
      </c>
      <c r="B38" s="5" t="s">
        <v>245</v>
      </c>
      <c r="C38" s="5">
        <f>COUNTIF(Data!$B$2:$B$193,A38)</f>
        <v>2</v>
      </c>
      <c r="D38" s="6">
        <v>47019</v>
      </c>
      <c r="E38" s="6">
        <v>13253</v>
      </c>
      <c r="F38" s="7">
        <f>IF(C38=0,"",AVERAGEIF(Data!$B$2:$B$193,A38,Data!$F$2:$F$193))</f>
        <v>9.25</v>
      </c>
      <c r="G38" s="7">
        <f t="shared" si="0"/>
        <v>1.9672898190093366</v>
      </c>
      <c r="H38" s="7">
        <f t="shared" si="1"/>
        <v>6.9795517995925449</v>
      </c>
    </row>
    <row r="39" spans="1:8">
      <c r="A39" s="5" t="s">
        <v>65</v>
      </c>
      <c r="B39" s="5" t="s">
        <v>244</v>
      </c>
      <c r="C39" s="5">
        <f>COUNTIF(Data!$B$2:$B$193,A39)</f>
        <v>3</v>
      </c>
      <c r="D39" s="6">
        <v>35282</v>
      </c>
      <c r="E39" s="6">
        <v>9690</v>
      </c>
      <c r="F39" s="7">
        <f>IF(C39=0,"",AVERAGEIF(Data!$B$2:$B$193,A39,Data!$F$2:$F$193))</f>
        <v>10.166666666666666</v>
      </c>
      <c r="G39" s="7">
        <f t="shared" si="0"/>
        <v>2.8815448859664041</v>
      </c>
      <c r="H39" s="7">
        <f t="shared" si="1"/>
        <v>10.491916064671482</v>
      </c>
    </row>
    <row r="40" spans="1:8">
      <c r="A40" s="5" t="s">
        <v>138</v>
      </c>
      <c r="B40" s="5" t="s">
        <v>103</v>
      </c>
      <c r="C40" s="5">
        <f>COUNTIF(Data!$B$2:$B$193,A40)</f>
        <v>2</v>
      </c>
      <c r="D40" s="6">
        <v>108042</v>
      </c>
      <c r="E40" s="6">
        <v>8692</v>
      </c>
      <c r="F40" s="7">
        <f>IF(C40=0,"",AVERAGEIF(Data!$B$2:$B$193,A40,Data!$F$2:$F$193))</f>
        <v>7.0500000000000007</v>
      </c>
      <c r="G40" s="7">
        <f t="shared" si="0"/>
        <v>0.65252401843727448</v>
      </c>
      <c r="H40" s="7">
        <f t="shared" si="1"/>
        <v>8.1109065807639222</v>
      </c>
    </row>
    <row r="41" spans="1:8">
      <c r="A41" s="5" t="s">
        <v>145</v>
      </c>
      <c r="B41" s="5" t="s">
        <v>103</v>
      </c>
      <c r="C41" s="5">
        <f>COUNTIF(Data!$B$2:$B$193,A41)</f>
        <v>1</v>
      </c>
      <c r="D41" s="6">
        <v>8300</v>
      </c>
      <c r="E41" s="6">
        <v>7712</v>
      </c>
      <c r="F41" s="7">
        <f>IF(C41=0,"",AVERAGEIF(Data!$B$2:$B$193,A41,Data!$F$2:$F$193))</f>
        <v>6</v>
      </c>
      <c r="G41" s="7">
        <f t="shared" si="0"/>
        <v>7.2289156626506026</v>
      </c>
      <c r="H41" s="7">
        <f t="shared" si="1"/>
        <v>7.7800829875518671</v>
      </c>
    </row>
    <row r="42" spans="1:8">
      <c r="A42" s="5" t="s">
        <v>52</v>
      </c>
      <c r="B42" s="5" t="s">
        <v>239</v>
      </c>
      <c r="C42" s="5">
        <f>COUNTIF(Data!$B$2:$B$193,A42)</f>
        <v>1</v>
      </c>
      <c r="D42" s="6">
        <v>49434</v>
      </c>
      <c r="E42" s="6">
        <v>11618</v>
      </c>
      <c r="F42" s="7">
        <f>IF(C42=0,"",AVERAGEIF(Data!$B$2:$B$193,A42,Data!$F$2:$F$193))</f>
        <v>9</v>
      </c>
      <c r="G42" s="7">
        <f t="shared" si="0"/>
        <v>1.8206092972448114</v>
      </c>
      <c r="H42" s="7">
        <f t="shared" si="1"/>
        <v>7.7466001032880012</v>
      </c>
    </row>
    <row r="43" spans="1:8">
      <c r="A43" s="5" t="s">
        <v>160</v>
      </c>
      <c r="B43" s="5" t="s">
        <v>243</v>
      </c>
      <c r="C43" s="5">
        <f>COUNTIF(Data!$B$2:$B$193,A43)</f>
        <v>1</v>
      </c>
      <c r="D43" s="6">
        <v>8397</v>
      </c>
      <c r="E43" s="6">
        <v>10822</v>
      </c>
      <c r="F43" s="7">
        <f>IF(C43=0,"",AVERAGEIF(Data!$B$2:$B$193,A43,Data!$F$2:$F$193))</f>
        <v>11.7</v>
      </c>
      <c r="G43" s="7">
        <f t="shared" si="0"/>
        <v>13.933547695605572</v>
      </c>
      <c r="H43" s="7">
        <f t="shared" si="1"/>
        <v>10.811310293845869</v>
      </c>
    </row>
    <row r="44" spans="1:8">
      <c r="A44" s="5" t="s">
        <v>44</v>
      </c>
      <c r="B44" s="5" t="s">
        <v>245</v>
      </c>
      <c r="C44" s="5">
        <f>COUNTIF(Data!$B$2:$B$193,A44)</f>
        <v>5</v>
      </c>
      <c r="D44" s="6">
        <v>70814</v>
      </c>
      <c r="E44" s="6">
        <v>11876</v>
      </c>
      <c r="F44" s="7">
        <f>IF(C44=0,"",AVERAGEIF(Data!$B$2:$B$193,A44,Data!$F$2:$F$193))</f>
        <v>11.2</v>
      </c>
      <c r="G44" s="7">
        <f t="shared" si="0"/>
        <v>1.5816081565792075</v>
      </c>
      <c r="H44" s="7">
        <f t="shared" si="1"/>
        <v>9.4307847760188608</v>
      </c>
    </row>
    <row r="45" spans="1:8">
      <c r="A45" s="5" t="s">
        <v>7</v>
      </c>
      <c r="B45" s="5" t="s">
        <v>240</v>
      </c>
      <c r="C45" s="5">
        <f>COUNTIF(Data!$B$2:$B$193,A45)</f>
        <v>22</v>
      </c>
      <c r="D45" s="6">
        <v>235170</v>
      </c>
      <c r="E45" s="6">
        <v>10287</v>
      </c>
      <c r="F45" s="7">
        <f>IF(C45=0,"",AVERAGEIF(Data!$B$2:$B$193,A45,Data!$F$2:$F$193))</f>
        <v>8.6363636363636367</v>
      </c>
      <c r="G45" s="7">
        <f t="shared" si="0"/>
        <v>0.36723917320932248</v>
      </c>
      <c r="H45" s="7">
        <f t="shared" si="1"/>
        <v>8.3954152195622012</v>
      </c>
    </row>
    <row r="46" spans="1:8">
      <c r="A46" s="5" t="s">
        <v>155</v>
      </c>
      <c r="B46" s="5" t="s">
        <v>245</v>
      </c>
      <c r="C46" s="5">
        <f>COUNTIF(Data!$B$2:$B$193,A46)</f>
        <v>1</v>
      </c>
      <c r="D46" s="6">
        <v>25158</v>
      </c>
      <c r="E46" s="6">
        <v>10187</v>
      </c>
      <c r="F46" s="7">
        <f>IF(C46=0,"",AVERAGEIF(Data!$B$2:$B$193,A46,Data!$F$2:$F$193))</f>
        <v>9.3000000000000007</v>
      </c>
      <c r="G46" s="7">
        <f t="shared" si="0"/>
        <v>3.6966372525637969</v>
      </c>
      <c r="H46" s="7">
        <f t="shared" si="1"/>
        <v>9.1292824187690194</v>
      </c>
    </row>
    <row r="47" spans="1:8">
      <c r="A47" s="5" t="s">
        <v>254</v>
      </c>
      <c r="B47" s="5" t="s">
        <v>103</v>
      </c>
      <c r="C47" s="5">
        <f>COUNTIF(Data!$B$2:$B$193,A47)</f>
        <v>0</v>
      </c>
      <c r="D47" s="6">
        <v>7713</v>
      </c>
      <c r="E47" s="6">
        <v>12379</v>
      </c>
      <c r="F47" s="7" t="str">
        <f>IF(C47=0,"",AVERAGEIF(Data!$B$2:$B$193,A47,Data!$F$2:$F$193))</f>
        <v/>
      </c>
      <c r="G47" s="7" t="str">
        <f t="shared" si="0"/>
        <v/>
      </c>
      <c r="H47" s="7" t="str">
        <f t="shared" si="1"/>
        <v/>
      </c>
    </row>
    <row r="48" spans="1:8">
      <c r="A48" s="5" t="s">
        <v>5</v>
      </c>
      <c r="B48" s="5" t="s">
        <v>239</v>
      </c>
      <c r="C48" s="5">
        <f>COUNTIF(Data!$B$2:$B$193,A48)</f>
        <v>8</v>
      </c>
      <c r="D48" s="6">
        <v>80337</v>
      </c>
      <c r="E48" s="6">
        <v>10616</v>
      </c>
      <c r="F48" s="7">
        <f>IF(C48=0,"",AVERAGEIF(Data!$B$2:$B$193,A48,Data!$F$2:$F$193))</f>
        <v>8.5875000000000004</v>
      </c>
      <c r="G48" s="7">
        <f t="shared" si="0"/>
        <v>1.0689346129429778</v>
      </c>
      <c r="H48" s="7">
        <f t="shared" si="1"/>
        <v>8.0892049736247174</v>
      </c>
    </row>
    <row r="49" spans="1:8">
      <c r="A49" s="5" t="s">
        <v>25</v>
      </c>
      <c r="B49" s="5" t="s">
        <v>244</v>
      </c>
      <c r="C49" s="5">
        <f>COUNTIF(Data!$B$2:$B$193,A49)</f>
        <v>5</v>
      </c>
      <c r="D49" s="6">
        <v>55476</v>
      </c>
      <c r="E49" s="6">
        <v>8823</v>
      </c>
      <c r="F49" s="7">
        <f>IF(C49=0,"",AVERAGEIF(Data!$B$2:$B$193,A49,Data!$F$2:$F$193))</f>
        <v>8.9400000000000013</v>
      </c>
      <c r="G49" s="7">
        <f t="shared" si="0"/>
        <v>1.611507678996323</v>
      </c>
      <c r="H49" s="7">
        <f t="shared" si="1"/>
        <v>10.132607956477392</v>
      </c>
    </row>
    <row r="50" spans="1:8">
      <c r="A50" s="5" t="s">
        <v>253</v>
      </c>
      <c r="B50" s="5" t="s">
        <v>245</v>
      </c>
      <c r="C50" s="5">
        <f>COUNTIF(Data!$B$2:$B$193,A50)</f>
        <v>0</v>
      </c>
      <c r="D50" s="6">
        <v>20523</v>
      </c>
      <c r="E50" s="6">
        <v>11296</v>
      </c>
      <c r="F50" s="7" t="str">
        <f>IF(C50=0,"",AVERAGEIF(Data!$B$2:$B$193,A50,Data!$F$2:$F$193))</f>
        <v/>
      </c>
      <c r="G50" s="7" t="str">
        <f t="shared" si="0"/>
        <v/>
      </c>
      <c r="H50" s="7" t="str">
        <f t="shared" si="1"/>
        <v/>
      </c>
    </row>
    <row r="51" spans="1:8">
      <c r="A51" s="5" t="s">
        <v>108</v>
      </c>
      <c r="B51" s="5" t="s">
        <v>243</v>
      </c>
      <c r="C51" s="5">
        <f>COUNTIF(Data!$B$2:$B$193,A51)</f>
        <v>2</v>
      </c>
      <c r="D51" s="6">
        <v>60017</v>
      </c>
      <c r="E51" s="6">
        <v>10841</v>
      </c>
      <c r="F51" s="7">
        <f>IF(C51=0,"",AVERAGEIF(Data!$B$2:$B$193,A51,Data!$F$2:$F$193))</f>
        <v>11.1</v>
      </c>
      <c r="G51" s="7">
        <f t="shared" si="0"/>
        <v>1.8494759818051552</v>
      </c>
      <c r="H51" s="7">
        <f t="shared" si="1"/>
        <v>10.238907849829351</v>
      </c>
    </row>
    <row r="52" spans="1:8">
      <c r="A52" s="5" t="s">
        <v>252</v>
      </c>
      <c r="B52" s="5" t="s">
        <v>245</v>
      </c>
      <c r="C52" s="5">
        <f>COUNTIF(Data!$B$2:$B$193,A52)</f>
        <v>0</v>
      </c>
      <c r="D52" s="6">
        <v>9058</v>
      </c>
      <c r="E52" s="6">
        <v>17785</v>
      </c>
      <c r="F52" s="7" t="str">
        <f>IF(C52=0,"",AVERAGEIF(Data!$B$2:$B$193,A52,Data!$F$2:$F$193))</f>
        <v/>
      </c>
      <c r="G52" s="7" t="str">
        <f t="shared" si="0"/>
        <v/>
      </c>
      <c r="H52" s="7" t="str">
        <f t="shared" si="1"/>
        <v/>
      </c>
    </row>
    <row r="53" spans="1:8">
      <c r="A53" s="5" t="s">
        <v>261</v>
      </c>
      <c r="B53" s="5"/>
      <c r="C53" s="5">
        <f>SUM(C2:C52)</f>
        <v>192</v>
      </c>
      <c r="D53" s="6">
        <v>2989807</v>
      </c>
      <c r="E53" s="6">
        <v>10087</v>
      </c>
      <c r="F53" s="7">
        <f>AVERAGE(F2:F52)</f>
        <v>9.3442081409730928</v>
      </c>
      <c r="G53" s="7">
        <f t="shared" si="0"/>
        <v>3.125354961364761E-2</v>
      </c>
      <c r="H53" s="7">
        <f t="shared" si="1"/>
        <v>9.2636146931427508</v>
      </c>
    </row>
  </sheetData>
  <pageMargins left="0.7" right="0.7" top="0.75" bottom="0.75" header="0.3" footer="0.3"/>
  <ignoredErrors>
    <ignoredError sqref="G53:H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Data</vt:lpstr>
      <vt:lpstr>Charts</vt:lpstr>
      <vt:lpstr>VMT</vt:lpstr>
      <vt:lpstr>Net VMT Chart</vt:lpstr>
      <vt:lpstr>VMT-Cap Chart</vt:lpstr>
      <vt:lpstr>AvgYrs-Crsh</vt:lpstr>
      <vt:lpstr>AvgYrsCrsh-NetVMT</vt:lpstr>
      <vt:lpstr>AvgYrsCrsh-VMT-Cap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Bossi</dc:creator>
  <cp:lastModifiedBy>David</cp:lastModifiedBy>
  <dcterms:created xsi:type="dcterms:W3CDTF">2011-09-02T00:07:30Z</dcterms:created>
  <dcterms:modified xsi:type="dcterms:W3CDTF">2011-09-02T14:17:43Z</dcterms:modified>
</cp:coreProperties>
</file>